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nidad C\MIS DOCUMENTOS ESTHER\ARCHIVOS 2022\SEVAC 2022\C. REGISTROS ADMINISTRATIVOS\"/>
    </mc:Choice>
  </mc:AlternateContent>
  <bookViews>
    <workbookView xWindow="0" yWindow="0" windowWidth="28800" windowHeight="11730"/>
  </bookViews>
  <sheets>
    <sheet name="2do. Trimestre" sheetId="10" r:id="rId1"/>
  </sheets>
  <calcPr calcId="162913"/>
</workbook>
</file>

<file path=xl/calcChain.xml><?xml version="1.0" encoding="utf-8"?>
<calcChain xmlns="http://schemas.openxmlformats.org/spreadsheetml/2006/main">
  <c r="J27" i="10" l="1"/>
  <c r="J28" i="10" s="1"/>
  <c r="N27" i="10"/>
  <c r="N29" i="10" s="1"/>
  <c r="M27" i="10"/>
  <c r="L27" i="10"/>
  <c r="L28" i="10" s="1"/>
  <c r="Q26" i="10"/>
  <c r="Q25" i="10"/>
  <c r="P25" i="10"/>
  <c r="O25" i="10"/>
  <c r="Q24" i="10"/>
  <c r="P24" i="10"/>
  <c r="O24" i="10"/>
  <c r="K24" i="10"/>
  <c r="Q23" i="10"/>
  <c r="P23" i="10"/>
  <c r="O23" i="10"/>
  <c r="K23" i="10"/>
  <c r="Q22" i="10"/>
  <c r="P22" i="10"/>
  <c r="O22" i="10"/>
  <c r="K22" i="10"/>
  <c r="Q21" i="10"/>
  <c r="P21" i="10"/>
  <c r="O21" i="10"/>
  <c r="K21" i="10"/>
  <c r="Q20" i="10"/>
  <c r="P20" i="10"/>
  <c r="O20" i="10"/>
  <c r="K20" i="10"/>
  <c r="Q19" i="10"/>
  <c r="P19" i="10"/>
  <c r="O19" i="10"/>
  <c r="K19" i="10"/>
  <c r="Q18" i="10"/>
  <c r="P18" i="10"/>
  <c r="O18" i="10"/>
  <c r="K18" i="10"/>
  <c r="Q17" i="10"/>
  <c r="P17" i="10"/>
  <c r="O17" i="10"/>
  <c r="K17" i="10"/>
  <c r="Q16" i="10"/>
  <c r="P16" i="10"/>
  <c r="O16" i="10"/>
  <c r="K16" i="10"/>
  <c r="Q15" i="10"/>
  <c r="K15" i="10"/>
  <c r="O27" i="10" l="1"/>
  <c r="P27" i="10"/>
  <c r="N28" i="10"/>
  <c r="L29" i="10"/>
  <c r="N30" i="10"/>
  <c r="K27" i="10"/>
  <c r="K28" i="10" s="1"/>
  <c r="Q27" i="10"/>
  <c r="Q28" i="10" s="1"/>
  <c r="Q29" i="10" s="1"/>
  <c r="J30" i="10"/>
  <c r="J29" i="10"/>
  <c r="L30" i="10"/>
  <c r="K30" i="10" l="1"/>
  <c r="K29" i="10"/>
  <c r="Q30" i="10"/>
</calcChain>
</file>

<file path=xl/sharedStrings.xml><?xml version="1.0" encoding="utf-8"?>
<sst xmlns="http://schemas.openxmlformats.org/spreadsheetml/2006/main" count="167" uniqueCount="98">
  <si>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</si>
  <si>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</si>
  <si>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</si>
  <si>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</si>
  <si>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</si>
  <si>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</si>
  <si>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</si>
  <si>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</si>
  <si>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</si>
  <si>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</si>
  <si>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</si>
  <si>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</si>
  <si>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</si>
  <si>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</si>
  <si>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</si>
  <si>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</si>
  <si>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</si>
  <si>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</si>
  <si>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</si>
  <si>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</si>
  <si>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</si>
  <si>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</si>
  <si>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</si>
  <si>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</si>
  <si>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</si>
  <si>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</si>
  <si>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</si>
  <si>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</si>
  <si>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</si>
  <si>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</si>
  <si>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</si>
  <si>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</si>
  <si>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</si>
  <si>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</si>
  <si>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</si>
  <si>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</si>
  <si>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</si>
  <si>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</si>
  <si>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REINTEGRO</t>
  </si>
  <si>
    <t>INVERSIÓN EJERCIDA (PESOS)</t>
  </si>
  <si>
    <t>CD. GUZMÁN</t>
  </si>
  <si>
    <t>Fondo de Aportaciones para la Infraestructura Social Municipal</t>
  </si>
  <si>
    <t>FAISM RAMO 33 MPAL.</t>
  </si>
  <si>
    <t>Secretaría de Bienestar</t>
  </si>
  <si>
    <t>HOMBRES</t>
  </si>
  <si>
    <t>MUJERES</t>
  </si>
  <si>
    <r>
      <t>Localidad:</t>
    </r>
    <r>
      <rPr>
        <sz val="8"/>
        <rFont val="Arial"/>
        <family val="2"/>
      </rPr>
      <t xml:space="preserve"> 001. CIUDAD GUZMÁN.</t>
    </r>
  </si>
  <si>
    <t>FOLIO R.F.T.</t>
  </si>
  <si>
    <t>Ret. 5 0/00</t>
  </si>
  <si>
    <t>Ret. 2 0/00</t>
  </si>
  <si>
    <t>FÍSICO</t>
  </si>
  <si>
    <t>ENERO/2022.</t>
  </si>
  <si>
    <t>DICIEMBRE/2022.</t>
  </si>
  <si>
    <t>*2022*</t>
  </si>
  <si>
    <t>140235R3301</t>
  </si>
  <si>
    <t>140235R3302</t>
  </si>
  <si>
    <t>140235R3303</t>
  </si>
  <si>
    <t>140235R3304</t>
  </si>
  <si>
    <t>140235R3305</t>
  </si>
  <si>
    <t>140235R3306</t>
  </si>
  <si>
    <t>140235R3307</t>
  </si>
  <si>
    <t>140235R3308</t>
  </si>
  <si>
    <t>140235R3309</t>
  </si>
  <si>
    <t>140235R3310</t>
  </si>
  <si>
    <t>140235R3311</t>
  </si>
  <si>
    <t>URBANIZACIÓN</t>
  </si>
  <si>
    <t>EDUCACIÓN</t>
  </si>
  <si>
    <t>AGUA POTABLE</t>
  </si>
  <si>
    <t>CONSTRUCCIÓN DE LÍNEA DE CONDUCCIÓN DE AGUA POTABLE DE 6" EN LAS COLONIAS LA COLMENA Y LA COLMENITA, EN EL MUNICIPIO DE ZAPOTLÁN EL GRANDE, JAL.</t>
  </si>
  <si>
    <t>MANTENIMIENTO DE MUROS Y TECHOS DE LA ESCUELA PRIMARIA JESÚS REYES HEROLES, COL. CRUZ ROJA, MUNICIPIO DE ZAPOTLÁN EL GRANDE, JALISCO.</t>
  </si>
  <si>
    <t>INCIDENCIA DEL PROYECTO</t>
  </si>
  <si>
    <t>CONSTRUCCIÓN DE PAVIMENTO CON CONCRETO HIDRÁULICO EN LA CALLE ATOYAC DESDE LOS ENTRONQUES DE LA CALLE TONILA HASTA CALLE EL GRULLO, EN LA COLONIA SOLIDARIDAD, EN EL MUNICIPIO DE ZAPOTLÁN EL GRANDE, JAL.</t>
  </si>
  <si>
    <t>INDIRECTOS</t>
  </si>
  <si>
    <t>INSTITUCIONAL</t>
  </si>
  <si>
    <t>DIRECTA</t>
  </si>
  <si>
    <t>COMPLEMENTARIA</t>
  </si>
  <si>
    <t>0%</t>
  </si>
  <si>
    <t>SEGUNDO</t>
  </si>
  <si>
    <t>ABRIL-JUNIO</t>
  </si>
  <si>
    <t>15 DE JULIO DE 2022.</t>
  </si>
  <si>
    <t>SALUD</t>
  </si>
  <si>
    <t>M</t>
  </si>
  <si>
    <t>M2.</t>
  </si>
  <si>
    <t>PZA.</t>
  </si>
  <si>
    <t>MANTENIMIENTO DE TECHOS DE LA ESCUELA PRIMARIA ANEXA A LA NORMAL, COLONIA CENTRO, EN EL MUNICIPO DE ZAPOTLÁN EL GRANDE, JAL.</t>
  </si>
  <si>
    <t>REHABILITACIÓN  DE LÍNEA DE AGUA POTABLE Y RED DE DRENAJE SANITARIO EN LA CALLE TLALOC ENTRE LAS CALLES MARISCAL Y TENOCHTITLÁN; CALLE TENOCHTITLÁN ENTRE LAS CALLES TLALOC Y QUETZALCOATL; CALLE QUETZALCOATL ENTRE LAS CALLES MARISCAL Y TENOCHTITLÁN EN LA COLONIA JARDINES DE ZAPOTLÁN, EN EL MUNICIPIO DE ZAPOTLÁN EL GRANDE, JAL.</t>
  </si>
  <si>
    <t>LOTE</t>
  </si>
  <si>
    <t>CONSTRUCCIÓN DE BARDA PERIMETRAL EN LA ESCUELA PRIMARIA INDEPENDENCIA, EN LA COLONIA ARBOLEDAS EN EL MUNICIPIO DE ZAPOTLÁN EL GRANDE, JALISCO.</t>
  </si>
  <si>
    <t>MANTENIMIENTO DE LA RED DE MEDIA TENSIÓN, ALINEAMIENTO Y AMPLIACIÓN DE CONECTIVIDAD DE RED ELÉCTRICA EN LAS COLONIAS EMILIANO ZAPATA, SAN JOSE, LAS LOMAS Y MARIANO OTERO EN EL MUNICIPIO DE ZAPOTLÁN EL GRANDE, JALISCO.</t>
  </si>
  <si>
    <t>MANTENIMIENTO DE LOS SANITARIOS EN LA ESCUELA PRIMARIA FEDERICO DEL TORO, EN LA COLONIA ESQUÍPULAS, EN EL MUNICIPIO DE ZAPOTLÁN EL GRANDE, JAL.</t>
  </si>
  <si>
    <r>
      <t xml:space="preserve">CONSTRUCCIÓN DE BANQUETAS Y MACHUELOS EN LA CALLE PERÚ ENTRE LA CALLE PANAMÁ Y CALLE VENEZUELA, EN LA COLONIA LAS AMÉRICAS, EN EL MUNICIPIO DE ZAPOTLAN EL GRANDE, JAL. </t>
    </r>
    <r>
      <rPr>
        <b/>
        <sz val="7"/>
        <rFont val="Arial"/>
        <family val="2"/>
      </rPr>
      <t>ZAP. 1402300010312</t>
    </r>
  </si>
  <si>
    <r>
      <t xml:space="preserve">HABILITACIÓN DE CLÍNICA DE PRIMER CONTACTO </t>
    </r>
    <r>
      <rPr>
        <b/>
        <sz val="7"/>
        <rFont val="Arial"/>
        <family val="2"/>
      </rPr>
      <t>CRUZ VERDE</t>
    </r>
    <r>
      <rPr>
        <sz val="7"/>
        <rFont val="Arial"/>
        <family val="2"/>
      </rPr>
      <t xml:space="preserve"> 1RA. ETAPA EN EDIFICIO PROPIEDAD DEL MUNICIPIO LOCALIZADO EN LA CALLE IGNACIO ALLENDE UNZAGA Y AV. MIGUEL HIDALGO EN EL MUNICIPIO DE ZAPOTLÁN EL GRANDE, JAL.</t>
    </r>
  </si>
  <si>
    <r>
      <rPr>
        <b/>
        <sz val="7"/>
        <rFont val="Arial"/>
        <family val="2"/>
      </rPr>
      <t>3% DE GASTOS INDIRECTOS</t>
    </r>
    <r>
      <rPr>
        <sz val="7"/>
        <rFont val="Arial"/>
        <family val="2"/>
      </rPr>
      <t xml:space="preserve"> DIÁGNOSTICO HIDROLÓGICO E HIDRÁULICO EN EL MARCO DEL PROYECTO HACIA UN ZAPOTLÁN EL GRANDE SENSIBLE AL AGUA</t>
    </r>
  </si>
  <si>
    <t>MANTENIMIENTO DE MUROS Y TECHOS DEL JARDÍN DE NIÑOS JOSÉ MARÍA MONTESSORI COLONIA LOS OLIVOS EN EL MUNICIPIO DE ZAPOTLÁN EL GRANDE, JAL.</t>
  </si>
  <si>
    <t>12/Julio/2022.</t>
  </si>
  <si>
    <t>140235R3314</t>
  </si>
  <si>
    <t>JAL220202080495</t>
  </si>
  <si>
    <t>JAL220202081312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</si>
</sst>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0.00"/>
    <numFmt numFmtId="165" formatCode="#,##0.0;[Red]#,##0.0"/>
    <numFmt numFmtId="166" formatCode="#,##0;[Red]#,##0"/>
  </numFmts>
  <fonts count="17"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6.5"/>
      <name val="Arial"/>
      <family val="2"/>
    </font>
    <font>
      <b/>
      <sz val="6"/>
      <color rgb="FFFF0000"/>
      <name val="Arial"/>
      <family val="2"/>
    </font>
    <font>
      <b/>
      <sz val="10"/>
      <color rgb="FFFF0000"/>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b/>
      <sz val="6"/>
      <color rgb="FF333333"/>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201">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1" fillId="0" borderId="35" xfId="0" applyNumberFormat="1" applyFont="1" applyFill="1" applyBorder="1" applyAlignment="1">
      <alignment horizontal="right"/>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0" fillId="0" borderId="4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0" borderId="36" xfId="0" quotePrefix="1" applyFont="1" applyFill="1" applyBorder="1" applyAlignment="1">
      <alignment horizontal="center"/>
    </xf>
    <xf numFmtId="0" fontId="12" fillId="3" borderId="36" xfId="0" quotePrefix="1" applyFont="1" applyFill="1" applyBorder="1" applyAlignment="1">
      <alignment horizontal="center"/>
    </xf>
    <xf numFmtId="0" fontId="12" fillId="0" borderId="36" xfId="0" quotePrefix="1" applyFont="1" applyBorder="1" applyAlignment="1">
      <alignment horizontal="center"/>
    </xf>
    <xf numFmtId="0" fontId="10" fillId="0" borderId="28" xfId="0" applyFont="1" applyFill="1" applyBorder="1"/>
    <xf numFmtId="0" fontId="12" fillId="0" borderId="33" xfId="0" applyFont="1" applyFill="1" applyBorder="1" applyAlignment="1">
      <alignment horizontal="center" vertical="center"/>
    </xf>
    <xf numFmtId="2" fontId="6" fillId="0" borderId="31" xfId="0" applyNumberFormat="1" applyFont="1" applyFill="1" applyBorder="1"/>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Fill="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9" fillId="0" borderId="2"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13" fillId="0" borderId="8" xfId="0" quotePrefix="1" applyNumberFormat="1" applyFont="1" applyBorder="1" applyAlignment="1">
      <alignment horizontal="center"/>
    </xf>
    <xf numFmtId="0" fontId="14" fillId="2" borderId="30" xfId="0" applyFont="1" applyFill="1" applyBorder="1" applyAlignment="1">
      <alignment horizontal="center" vertical="center" wrapText="1"/>
    </xf>
    <xf numFmtId="0" fontId="14" fillId="0" borderId="45" xfId="0" applyFont="1" applyFill="1" applyBorder="1" applyAlignment="1">
      <alignment horizontal="center" vertical="center" wrapText="1"/>
    </xf>
    <xf numFmtId="164" fontId="15" fillId="3" borderId="35" xfId="0" applyNumberFormat="1" applyFont="1" applyFill="1" applyBorder="1" applyAlignment="1">
      <alignment horizontal="right"/>
    </xf>
    <xf numFmtId="164" fontId="15" fillId="4" borderId="35" xfId="0" applyNumberFormat="1" applyFont="1" applyFill="1" applyBorder="1" applyAlignment="1">
      <alignment horizontal="right"/>
    </xf>
    <xf numFmtId="164" fontId="15" fillId="0" borderId="35" xfId="0" applyNumberFormat="1" applyFont="1" applyFill="1" applyBorder="1" applyAlignment="1">
      <alignment horizontal="right"/>
    </xf>
    <xf numFmtId="0" fontId="9" fillId="3" borderId="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12" xfId="0" applyFont="1" applyBorder="1" applyAlignment="1">
      <alignment horizontal="center"/>
    </xf>
    <xf numFmtId="0" fontId="1" fillId="0" borderId="33" xfId="0" applyFont="1" applyFill="1" applyBorder="1" applyAlignment="1">
      <alignment horizontal="center" vertical="center"/>
    </xf>
    <xf numFmtId="164" fontId="1" fillId="0" borderId="33" xfId="0" applyNumberFormat="1" applyFont="1" applyFill="1" applyBorder="1" applyAlignment="1">
      <alignment horizontal="center" vertical="center"/>
    </xf>
    <xf numFmtId="0" fontId="1" fillId="3" borderId="33" xfId="0" applyFont="1" applyFill="1" applyBorder="1" applyAlignment="1">
      <alignment horizontal="center" vertical="center"/>
    </xf>
    <xf numFmtId="164" fontId="1" fillId="3" borderId="33" xfId="0" applyNumberFormat="1" applyFont="1" applyFill="1" applyBorder="1" applyAlignment="1">
      <alignment horizontal="center" vertical="center"/>
    </xf>
    <xf numFmtId="0" fontId="1" fillId="0" borderId="33" xfId="0" applyFont="1" applyBorder="1" applyAlignment="1">
      <alignment horizontal="center" vertical="center"/>
    </xf>
    <xf numFmtId="164" fontId="1" fillId="0" borderId="33" xfId="0" applyNumberFormat="1" applyFont="1" applyBorder="1" applyAlignment="1">
      <alignment horizontal="center" vertical="center"/>
    </xf>
    <xf numFmtId="0" fontId="12" fillId="0" borderId="5" xfId="0" applyFont="1" applyFill="1" applyBorder="1" applyAlignment="1">
      <alignment horizontal="center" vertical="center" wrapText="1"/>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0" fontId="16" fillId="0" borderId="0" xfId="0" applyFont="1" applyAlignment="1">
      <alignment vertical="center"/>
    </xf>
    <xf numFmtId="15" fontId="11" fillId="5" borderId="0" xfId="0" quotePrefix="1" applyNumberFormat="1"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3</xdr:col>
      <xdr:colOff>638175</xdr:colOff>
      <xdr:row>4</xdr:row>
      <xdr:rowOff>219075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171452"/>
          <a:ext cx="1981200" cy="90487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2"/>
  <sheetViews>
    <sheetView tabSelected="1" topLeftCell="C23" zoomScaleNormal="100" workbookViewId="0">
      <selection activeCell="I54" sqref="I54"/>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hidden="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22" customWidth="1"/>
    <col min="24" max="24" width="11.42578125" style="125"/>
    <col min="25" max="16384" width="11.42578125" style="1"/>
  </cols>
  <sheetData>
    <row r="1" spans="2:24" ht="12.75" x14ac:dyDescent="0.2">
      <c r="B1" s="172" t="s">
        <v>94</v>
      </c>
      <c r="C1" s="172"/>
      <c r="L1" s="108" t="s">
        <v>0</v>
      </c>
    </row>
    <row r="2" spans="2:24" ht="18" x14ac:dyDescent="0.25">
      <c r="F2" s="173" t="s">
        <v>43</v>
      </c>
      <c r="G2" s="173"/>
      <c r="H2" s="173"/>
      <c r="I2" s="173"/>
      <c r="J2" s="173"/>
      <c r="K2" s="173"/>
      <c r="L2" s="173"/>
      <c r="M2" s="173"/>
      <c r="N2" s="173"/>
      <c r="O2" s="173"/>
      <c r="P2" s="173"/>
      <c r="Q2" s="173"/>
      <c r="R2" s="173"/>
      <c r="S2" s="173"/>
      <c r="T2" s="173"/>
      <c r="U2" s="174"/>
      <c r="V2" s="3" t="s">
        <v>1</v>
      </c>
    </row>
    <row r="3" spans="2:24" ht="18.75" thickBot="1" x14ac:dyDescent="0.3">
      <c r="F3" s="175"/>
      <c r="G3" s="175"/>
      <c r="H3" s="175"/>
      <c r="I3" s="175"/>
      <c r="J3" s="175"/>
      <c r="K3" s="175"/>
      <c r="L3" s="175"/>
      <c r="M3" s="175"/>
      <c r="N3" s="175"/>
      <c r="O3" s="175"/>
      <c r="P3" s="175"/>
      <c r="Q3" s="175"/>
      <c r="R3" s="175"/>
      <c r="S3" s="175"/>
      <c r="T3" s="175"/>
      <c r="U3" s="176"/>
      <c r="V3" s="4" t="s">
        <v>2</v>
      </c>
    </row>
    <row r="4" spans="2:24" ht="18" x14ac:dyDescent="0.25">
      <c r="F4" s="177" t="s">
        <v>3</v>
      </c>
      <c r="G4" s="177"/>
      <c r="H4" s="177"/>
      <c r="I4" s="177"/>
      <c r="J4" s="177"/>
      <c r="K4" s="177"/>
      <c r="L4" s="177"/>
      <c r="M4" s="177"/>
      <c r="N4" s="177"/>
      <c r="O4" s="177"/>
      <c r="P4" s="177"/>
      <c r="Q4" s="177"/>
      <c r="R4" s="177"/>
      <c r="S4" s="177"/>
      <c r="T4" s="177"/>
      <c r="U4" s="178"/>
      <c r="V4" s="5" t="s">
        <v>4</v>
      </c>
    </row>
    <row r="5" spans="2:24" ht="18.75" thickBot="1" x14ac:dyDescent="0.3">
      <c r="I5" s="57"/>
      <c r="L5" s="131" t="s">
        <v>53</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41</v>
      </c>
      <c r="U8" s="15" t="s">
        <v>11</v>
      </c>
    </row>
    <row r="9" spans="2:24" x14ac:dyDescent="0.2">
      <c r="C9" s="13"/>
      <c r="D9" s="16" t="s">
        <v>12</v>
      </c>
      <c r="E9" s="1" t="s">
        <v>13</v>
      </c>
      <c r="I9" s="13" t="s">
        <v>46</v>
      </c>
      <c r="M9" s="17" t="s">
        <v>14</v>
      </c>
      <c r="N9" s="161" t="s">
        <v>77</v>
      </c>
      <c r="P9" s="16" t="s">
        <v>15</v>
      </c>
      <c r="Q9" s="18" t="s">
        <v>78</v>
      </c>
      <c r="R9" s="72"/>
      <c r="U9" s="179" t="s">
        <v>79</v>
      </c>
      <c r="V9" s="180"/>
    </row>
    <row r="10" spans="2:24" ht="12" thickBot="1" x14ac:dyDescent="0.25"/>
    <row r="11" spans="2:24" ht="15" customHeight="1" x14ac:dyDescent="0.2">
      <c r="B11" s="191" t="s">
        <v>25</v>
      </c>
      <c r="C11" s="19"/>
      <c r="D11" s="20"/>
      <c r="E11" s="21"/>
      <c r="F11" s="21"/>
      <c r="G11" s="194" t="s">
        <v>70</v>
      </c>
      <c r="H11" s="194" t="s">
        <v>47</v>
      </c>
      <c r="I11" s="19"/>
      <c r="J11" s="22"/>
      <c r="K11" s="23"/>
      <c r="L11" s="23"/>
      <c r="M11" s="24"/>
      <c r="N11" s="25"/>
      <c r="O11" s="26"/>
      <c r="P11" s="26"/>
      <c r="Q11" s="27"/>
      <c r="R11" s="197" t="s">
        <v>16</v>
      </c>
      <c r="S11" s="198"/>
      <c r="T11" s="28" t="s">
        <v>17</v>
      </c>
      <c r="U11" s="29"/>
      <c r="V11" s="30" t="s">
        <v>18</v>
      </c>
    </row>
    <row r="12" spans="2:24" ht="15" customHeight="1" x14ac:dyDescent="0.2">
      <c r="B12" s="192"/>
      <c r="C12" s="199" t="s">
        <v>19</v>
      </c>
      <c r="D12" s="200"/>
      <c r="E12" s="31" t="s">
        <v>20</v>
      </c>
      <c r="F12" s="32"/>
      <c r="G12" s="195"/>
      <c r="H12" s="195"/>
      <c r="I12" s="33" t="s">
        <v>21</v>
      </c>
      <c r="J12" s="181" t="s">
        <v>22</v>
      </c>
      <c r="K12" s="182"/>
      <c r="L12" s="182"/>
      <c r="M12" s="183"/>
      <c r="N12" s="184" t="s">
        <v>39</v>
      </c>
      <c r="O12" s="185"/>
      <c r="P12" s="185"/>
      <c r="Q12" s="186"/>
      <c r="R12" s="187" t="s">
        <v>23</v>
      </c>
      <c r="S12" s="188"/>
      <c r="T12" s="31" t="s">
        <v>24</v>
      </c>
      <c r="U12" s="34"/>
      <c r="V12" s="35" t="s">
        <v>50</v>
      </c>
    </row>
    <row r="13" spans="2:24" s="43" customFormat="1" ht="17.25" thickBot="1" x14ac:dyDescent="0.3">
      <c r="B13" s="193"/>
      <c r="C13" s="36" t="s">
        <v>26</v>
      </c>
      <c r="D13" s="159" t="s">
        <v>27</v>
      </c>
      <c r="E13" s="130" t="s">
        <v>28</v>
      </c>
      <c r="F13" s="130" t="s">
        <v>29</v>
      </c>
      <c r="G13" s="196"/>
      <c r="H13" s="196"/>
      <c r="I13" s="37" t="s">
        <v>30</v>
      </c>
      <c r="J13" s="38" t="s">
        <v>31</v>
      </c>
      <c r="K13" s="39" t="s">
        <v>42</v>
      </c>
      <c r="L13" s="39" t="s">
        <v>32</v>
      </c>
      <c r="M13" s="40" t="s">
        <v>33</v>
      </c>
      <c r="N13" s="41" t="s">
        <v>31</v>
      </c>
      <c r="O13" s="36" t="s">
        <v>48</v>
      </c>
      <c r="P13" s="36" t="s">
        <v>49</v>
      </c>
      <c r="Q13" s="132" t="s">
        <v>38</v>
      </c>
      <c r="R13" s="189" t="s">
        <v>34</v>
      </c>
      <c r="S13" s="190"/>
      <c r="T13" s="130" t="s">
        <v>35</v>
      </c>
      <c r="U13" s="160" t="s">
        <v>36</v>
      </c>
      <c r="V13" s="42" t="s">
        <v>37</v>
      </c>
      <c r="W13" s="123"/>
      <c r="X13" s="126"/>
    </row>
    <row r="14" spans="2:24" s="43" customFormat="1" x14ac:dyDescent="0.25">
      <c r="B14" s="81"/>
      <c r="C14" s="75"/>
      <c r="D14" s="92"/>
      <c r="E14" s="92"/>
      <c r="F14" s="92"/>
      <c r="G14" s="95"/>
      <c r="H14" s="114"/>
      <c r="I14" s="96"/>
      <c r="J14" s="76"/>
      <c r="K14" s="77"/>
      <c r="L14" s="77"/>
      <c r="M14" s="78"/>
      <c r="N14" s="79"/>
      <c r="O14" s="75"/>
      <c r="P14" s="75"/>
      <c r="Q14" s="133"/>
      <c r="R14" s="81" t="s">
        <v>44</v>
      </c>
      <c r="S14" s="92" t="s">
        <v>45</v>
      </c>
      <c r="T14" s="92"/>
      <c r="U14" s="93"/>
      <c r="V14" s="94"/>
      <c r="W14" s="123"/>
      <c r="X14" s="126"/>
    </row>
    <row r="15" spans="2:24" s="43" customFormat="1" ht="30.75" customHeight="1" x14ac:dyDescent="0.2">
      <c r="B15" s="102" t="s">
        <v>40</v>
      </c>
      <c r="C15" s="103" t="s">
        <v>51</v>
      </c>
      <c r="D15" s="137" t="s">
        <v>52</v>
      </c>
      <c r="E15" s="168" t="s">
        <v>54</v>
      </c>
      <c r="F15" s="101" t="s">
        <v>66</v>
      </c>
      <c r="G15" s="142" t="s">
        <v>74</v>
      </c>
      <c r="H15" s="115"/>
      <c r="I15" s="140" t="s">
        <v>87</v>
      </c>
      <c r="J15" s="105">
        <v>285842.37</v>
      </c>
      <c r="K15" s="106">
        <f>J15</f>
        <v>285842.37</v>
      </c>
      <c r="L15" s="106">
        <v>0</v>
      </c>
      <c r="M15" s="107">
        <v>0</v>
      </c>
      <c r="N15" s="54">
        <v>0</v>
      </c>
      <c r="O15" s="55">
        <v>0</v>
      </c>
      <c r="P15" s="55">
        <v>0</v>
      </c>
      <c r="Q15" s="134">
        <f>J15-N15</f>
        <v>285842.37</v>
      </c>
      <c r="R15" s="99">
        <v>102</v>
      </c>
      <c r="S15" s="97">
        <v>107</v>
      </c>
      <c r="T15" s="98" t="s">
        <v>82</v>
      </c>
      <c r="U15" s="100">
        <v>106.47</v>
      </c>
      <c r="V15" s="143" t="s">
        <v>76</v>
      </c>
      <c r="W15" s="123"/>
      <c r="X15" s="126"/>
    </row>
    <row r="16" spans="2:24" ht="35.25" customHeight="1" x14ac:dyDescent="0.2">
      <c r="B16" s="110" t="s">
        <v>40</v>
      </c>
      <c r="C16" s="129" t="s">
        <v>51</v>
      </c>
      <c r="D16" s="109" t="s">
        <v>52</v>
      </c>
      <c r="E16" s="120" t="s">
        <v>55</v>
      </c>
      <c r="F16" s="80" t="s">
        <v>67</v>
      </c>
      <c r="G16" s="144" t="s">
        <v>74</v>
      </c>
      <c r="H16" s="116"/>
      <c r="I16" s="139" t="s">
        <v>68</v>
      </c>
      <c r="J16" s="127">
        <v>1200000</v>
      </c>
      <c r="K16" s="128">
        <f t="shared" ref="K16:K24" si="0">J16</f>
        <v>1200000</v>
      </c>
      <c r="L16" s="47">
        <v>0</v>
      </c>
      <c r="M16" s="53">
        <v>0</v>
      </c>
      <c r="N16" s="48">
        <v>0</v>
      </c>
      <c r="O16" s="47">
        <f>N16/1.16*5/1000</f>
        <v>0</v>
      </c>
      <c r="P16" s="47">
        <f>N16/1.16*2/1000</f>
        <v>0</v>
      </c>
      <c r="Q16" s="135">
        <f t="shared" ref="Q16:Q24" si="1">J16-N16</f>
        <v>1200000</v>
      </c>
      <c r="R16" s="150">
        <v>100</v>
      </c>
      <c r="S16" s="151">
        <v>134</v>
      </c>
      <c r="T16" s="162" t="s">
        <v>81</v>
      </c>
      <c r="U16" s="163">
        <v>1180</v>
      </c>
      <c r="V16" s="146" t="s">
        <v>76</v>
      </c>
    </row>
    <row r="17" spans="2:23" ht="39" customHeight="1" x14ac:dyDescent="0.2">
      <c r="B17" s="111" t="s">
        <v>40</v>
      </c>
      <c r="C17" s="103" t="s">
        <v>51</v>
      </c>
      <c r="D17" s="112" t="s">
        <v>52</v>
      </c>
      <c r="E17" s="120" t="s">
        <v>56</v>
      </c>
      <c r="F17" s="104" t="s">
        <v>65</v>
      </c>
      <c r="G17" s="142" t="s">
        <v>74</v>
      </c>
      <c r="H17" s="117"/>
      <c r="I17" s="140" t="s">
        <v>88</v>
      </c>
      <c r="J17" s="54">
        <v>900631.93</v>
      </c>
      <c r="K17" s="106">
        <f t="shared" si="0"/>
        <v>900631.93</v>
      </c>
      <c r="L17" s="55">
        <v>0</v>
      </c>
      <c r="M17" s="56">
        <v>0</v>
      </c>
      <c r="N17" s="54">
        <v>0</v>
      </c>
      <c r="O17" s="55">
        <f t="shared" ref="O17:O25" si="2">N17/1.16*5/1000</f>
        <v>0</v>
      </c>
      <c r="P17" s="55">
        <f t="shared" ref="P17:P25" si="3">N17/1.16*2/1000</f>
        <v>0</v>
      </c>
      <c r="Q17" s="134">
        <f t="shared" si="1"/>
        <v>900631.93</v>
      </c>
      <c r="R17" s="152">
        <v>60</v>
      </c>
      <c r="S17" s="153">
        <v>66</v>
      </c>
      <c r="T17" s="164" t="s">
        <v>81</v>
      </c>
      <c r="U17" s="165">
        <v>900</v>
      </c>
      <c r="V17" s="143" t="s">
        <v>76</v>
      </c>
    </row>
    <row r="18" spans="2:23" ht="48.75" customHeight="1" x14ac:dyDescent="0.2">
      <c r="B18" s="113" t="s">
        <v>40</v>
      </c>
      <c r="C18" s="129" t="s">
        <v>51</v>
      </c>
      <c r="D18" s="109" t="s">
        <v>52</v>
      </c>
      <c r="E18" s="120" t="s">
        <v>57</v>
      </c>
      <c r="F18" s="80" t="s">
        <v>80</v>
      </c>
      <c r="G18" s="144" t="s">
        <v>74</v>
      </c>
      <c r="H18" s="118"/>
      <c r="I18" s="139" t="s">
        <v>91</v>
      </c>
      <c r="J18" s="127">
        <v>2269096.4700000002</v>
      </c>
      <c r="K18" s="128">
        <f t="shared" si="0"/>
        <v>2269096.4700000002</v>
      </c>
      <c r="L18" s="45">
        <v>0</v>
      </c>
      <c r="M18" s="46">
        <v>0</v>
      </c>
      <c r="N18" s="44">
        <v>0</v>
      </c>
      <c r="O18" s="47">
        <f t="shared" si="2"/>
        <v>0</v>
      </c>
      <c r="P18" s="47">
        <f t="shared" si="3"/>
        <v>0</v>
      </c>
      <c r="Q18" s="135">
        <f t="shared" si="1"/>
        <v>2269096.4700000002</v>
      </c>
      <c r="R18" s="154">
        <v>4830</v>
      </c>
      <c r="S18" s="155">
        <v>5750</v>
      </c>
      <c r="T18" s="166" t="s">
        <v>82</v>
      </c>
      <c r="U18" s="167">
        <v>269</v>
      </c>
      <c r="V18" s="146" t="s">
        <v>76</v>
      </c>
    </row>
    <row r="19" spans="2:23" ht="37.5" customHeight="1" x14ac:dyDescent="0.2">
      <c r="B19" s="111" t="s">
        <v>40</v>
      </c>
      <c r="C19" s="103" t="s">
        <v>51</v>
      </c>
      <c r="D19" s="112" t="s">
        <v>52</v>
      </c>
      <c r="E19" s="120" t="s">
        <v>58</v>
      </c>
      <c r="F19" s="104" t="s">
        <v>66</v>
      </c>
      <c r="G19" s="142" t="s">
        <v>74</v>
      </c>
      <c r="H19" s="117"/>
      <c r="I19" s="140" t="s">
        <v>69</v>
      </c>
      <c r="J19" s="54">
        <v>164943.60999999999</v>
      </c>
      <c r="K19" s="106">
        <f t="shared" si="0"/>
        <v>164943.60999999999</v>
      </c>
      <c r="L19" s="55">
        <v>0</v>
      </c>
      <c r="M19" s="56">
        <v>0</v>
      </c>
      <c r="N19" s="54">
        <v>0</v>
      </c>
      <c r="O19" s="55">
        <f t="shared" si="2"/>
        <v>0</v>
      </c>
      <c r="P19" s="55">
        <f t="shared" si="3"/>
        <v>0</v>
      </c>
      <c r="Q19" s="134">
        <f t="shared" si="1"/>
        <v>164943.60999999999</v>
      </c>
      <c r="R19" s="156">
        <v>61</v>
      </c>
      <c r="S19" s="157">
        <v>71</v>
      </c>
      <c r="T19" s="164" t="s">
        <v>82</v>
      </c>
      <c r="U19" s="165">
        <v>478</v>
      </c>
      <c r="V19" s="143" t="s">
        <v>76</v>
      </c>
    </row>
    <row r="20" spans="2:23" ht="34.5" customHeight="1" x14ac:dyDescent="0.2">
      <c r="B20" s="113" t="s">
        <v>40</v>
      </c>
      <c r="C20" s="129" t="s">
        <v>51</v>
      </c>
      <c r="D20" s="109" t="s">
        <v>52</v>
      </c>
      <c r="E20" s="120" t="s">
        <v>59</v>
      </c>
      <c r="F20" s="80" t="s">
        <v>66</v>
      </c>
      <c r="G20" s="144" t="s">
        <v>74</v>
      </c>
      <c r="H20" s="116"/>
      <c r="I20" s="139" t="s">
        <v>89</v>
      </c>
      <c r="J20" s="127">
        <v>130679.46</v>
      </c>
      <c r="K20" s="128">
        <f t="shared" si="0"/>
        <v>130679.46</v>
      </c>
      <c r="L20" s="47">
        <v>0</v>
      </c>
      <c r="M20" s="53">
        <v>0</v>
      </c>
      <c r="N20" s="48">
        <v>0</v>
      </c>
      <c r="O20" s="47">
        <f t="shared" si="2"/>
        <v>0</v>
      </c>
      <c r="P20" s="47">
        <f t="shared" si="3"/>
        <v>0</v>
      </c>
      <c r="Q20" s="135">
        <f t="shared" si="1"/>
        <v>130679.46</v>
      </c>
      <c r="R20" s="158">
        <v>140</v>
      </c>
      <c r="S20" s="155">
        <v>144</v>
      </c>
      <c r="T20" s="162" t="s">
        <v>83</v>
      </c>
      <c r="U20" s="163">
        <v>12</v>
      </c>
      <c r="V20" s="146" t="s">
        <v>76</v>
      </c>
    </row>
    <row r="21" spans="2:23" ht="33.75" customHeight="1" x14ac:dyDescent="0.2">
      <c r="B21" s="111" t="s">
        <v>40</v>
      </c>
      <c r="C21" s="103" t="s">
        <v>51</v>
      </c>
      <c r="D21" s="112" t="s">
        <v>52</v>
      </c>
      <c r="E21" s="120" t="s">
        <v>60</v>
      </c>
      <c r="F21" s="69" t="s">
        <v>66</v>
      </c>
      <c r="G21" s="142" t="s">
        <v>74</v>
      </c>
      <c r="H21" s="117"/>
      <c r="I21" s="140" t="s">
        <v>84</v>
      </c>
      <c r="J21" s="54">
        <v>303386.56</v>
      </c>
      <c r="K21" s="106">
        <f t="shared" si="0"/>
        <v>303386.56</v>
      </c>
      <c r="L21" s="55">
        <v>0</v>
      </c>
      <c r="M21" s="56">
        <v>0</v>
      </c>
      <c r="N21" s="54">
        <v>0</v>
      </c>
      <c r="O21" s="55">
        <f t="shared" si="2"/>
        <v>0</v>
      </c>
      <c r="P21" s="55">
        <f t="shared" si="3"/>
        <v>0</v>
      </c>
      <c r="Q21" s="134">
        <f t="shared" si="1"/>
        <v>303386.56</v>
      </c>
      <c r="R21" s="156">
        <v>207</v>
      </c>
      <c r="S21" s="157">
        <v>215</v>
      </c>
      <c r="T21" s="164" t="s">
        <v>82</v>
      </c>
      <c r="U21" s="165">
        <v>880</v>
      </c>
      <c r="V21" s="143" t="s">
        <v>76</v>
      </c>
    </row>
    <row r="22" spans="2:23" ht="69.75" customHeight="1" x14ac:dyDescent="0.2">
      <c r="B22" s="113" t="s">
        <v>40</v>
      </c>
      <c r="C22" s="129" t="s">
        <v>51</v>
      </c>
      <c r="D22" s="109" t="s">
        <v>52</v>
      </c>
      <c r="E22" s="120" t="s">
        <v>61</v>
      </c>
      <c r="F22" s="70" t="s">
        <v>67</v>
      </c>
      <c r="G22" s="144" t="s">
        <v>74</v>
      </c>
      <c r="H22" s="116"/>
      <c r="I22" s="139" t="s">
        <v>85</v>
      </c>
      <c r="J22" s="127">
        <v>2266898.1</v>
      </c>
      <c r="K22" s="128">
        <f t="shared" si="0"/>
        <v>2266898.1</v>
      </c>
      <c r="L22" s="47">
        <v>0</v>
      </c>
      <c r="M22" s="53">
        <v>0</v>
      </c>
      <c r="N22" s="48">
        <v>0</v>
      </c>
      <c r="O22" s="47">
        <f t="shared" si="2"/>
        <v>0</v>
      </c>
      <c r="P22" s="47">
        <f t="shared" si="3"/>
        <v>0</v>
      </c>
      <c r="Q22" s="135">
        <f t="shared" si="1"/>
        <v>2266898.1</v>
      </c>
      <c r="R22" s="158">
        <v>282</v>
      </c>
      <c r="S22" s="155">
        <v>298</v>
      </c>
      <c r="T22" s="162" t="s">
        <v>82</v>
      </c>
      <c r="U22" s="163">
        <v>4730</v>
      </c>
      <c r="V22" s="146" t="s">
        <v>76</v>
      </c>
    </row>
    <row r="23" spans="2:23" ht="42" customHeight="1" x14ac:dyDescent="0.2">
      <c r="B23" s="111" t="s">
        <v>40</v>
      </c>
      <c r="C23" s="103" t="s">
        <v>51</v>
      </c>
      <c r="D23" s="112" t="s">
        <v>52</v>
      </c>
      <c r="E23" s="120" t="s">
        <v>62</v>
      </c>
      <c r="F23" s="69" t="s">
        <v>65</v>
      </c>
      <c r="G23" s="142" t="s">
        <v>75</v>
      </c>
      <c r="H23" s="171" t="s">
        <v>96</v>
      </c>
      <c r="I23" s="141" t="s">
        <v>90</v>
      </c>
      <c r="J23" s="54">
        <v>365203.95</v>
      </c>
      <c r="K23" s="106">
        <f t="shared" si="0"/>
        <v>365203.95</v>
      </c>
      <c r="L23" s="55">
        <v>0</v>
      </c>
      <c r="M23" s="56">
        <v>0</v>
      </c>
      <c r="N23" s="54">
        <v>0</v>
      </c>
      <c r="O23" s="55">
        <f t="shared" si="2"/>
        <v>0</v>
      </c>
      <c r="P23" s="55">
        <f t="shared" si="3"/>
        <v>0</v>
      </c>
      <c r="Q23" s="134">
        <f>J23-N23</f>
        <v>365203.95</v>
      </c>
      <c r="R23" s="156">
        <v>50</v>
      </c>
      <c r="S23" s="157">
        <v>57</v>
      </c>
      <c r="T23" s="164" t="s">
        <v>82</v>
      </c>
      <c r="U23" s="165">
        <v>332</v>
      </c>
      <c r="V23" s="143" t="s">
        <v>76</v>
      </c>
    </row>
    <row r="24" spans="2:23" ht="44.25" customHeight="1" x14ac:dyDescent="0.2">
      <c r="B24" s="110" t="s">
        <v>40</v>
      </c>
      <c r="C24" s="129" t="s">
        <v>51</v>
      </c>
      <c r="D24" s="109" t="s">
        <v>52</v>
      </c>
      <c r="E24" s="120" t="s">
        <v>63</v>
      </c>
      <c r="F24" s="70" t="s">
        <v>65</v>
      </c>
      <c r="G24" s="144" t="s">
        <v>75</v>
      </c>
      <c r="H24" s="116"/>
      <c r="I24" s="139" t="s">
        <v>71</v>
      </c>
      <c r="J24" s="127">
        <v>4972546.05</v>
      </c>
      <c r="K24" s="128">
        <f t="shared" si="0"/>
        <v>4972546.05</v>
      </c>
      <c r="L24" s="47">
        <v>0</v>
      </c>
      <c r="M24" s="53">
        <v>0</v>
      </c>
      <c r="N24" s="48">
        <v>0</v>
      </c>
      <c r="O24" s="47">
        <f t="shared" si="2"/>
        <v>0</v>
      </c>
      <c r="P24" s="47">
        <f t="shared" si="3"/>
        <v>0</v>
      </c>
      <c r="Q24" s="135">
        <f t="shared" si="1"/>
        <v>4972546.05</v>
      </c>
      <c r="R24" s="158">
        <v>1042</v>
      </c>
      <c r="S24" s="155">
        <v>1274</v>
      </c>
      <c r="T24" s="162" t="s">
        <v>82</v>
      </c>
      <c r="U24" s="163">
        <v>2967</v>
      </c>
      <c r="V24" s="146" t="s">
        <v>76</v>
      </c>
    </row>
    <row r="25" spans="2:23" ht="41.25" customHeight="1" x14ac:dyDescent="0.2">
      <c r="B25" s="111" t="s">
        <v>40</v>
      </c>
      <c r="C25" s="103" t="s">
        <v>51</v>
      </c>
      <c r="D25" s="112" t="s">
        <v>52</v>
      </c>
      <c r="E25" s="120" t="s">
        <v>64</v>
      </c>
      <c r="F25" s="69" t="s">
        <v>72</v>
      </c>
      <c r="G25" s="142" t="s">
        <v>73</v>
      </c>
      <c r="H25" s="171" t="s">
        <v>97</v>
      </c>
      <c r="I25" s="140" t="s">
        <v>92</v>
      </c>
      <c r="J25" s="54">
        <v>406080.9</v>
      </c>
      <c r="K25" s="55">
        <v>406080.9</v>
      </c>
      <c r="L25" s="55">
        <v>0</v>
      </c>
      <c r="M25" s="56">
        <v>0</v>
      </c>
      <c r="N25" s="54">
        <v>0</v>
      </c>
      <c r="O25" s="55">
        <f t="shared" si="2"/>
        <v>0</v>
      </c>
      <c r="P25" s="55">
        <f t="shared" si="3"/>
        <v>0</v>
      </c>
      <c r="Q25" s="134">
        <f>J25-N25</f>
        <v>406080.9</v>
      </c>
      <c r="R25" s="169">
        <v>56189</v>
      </c>
      <c r="S25" s="157">
        <v>58952</v>
      </c>
      <c r="T25" s="164" t="s">
        <v>86</v>
      </c>
      <c r="U25" s="165">
        <v>1</v>
      </c>
      <c r="V25" s="143" t="s">
        <v>76</v>
      </c>
    </row>
    <row r="26" spans="2:23" ht="35.25" customHeight="1" x14ac:dyDescent="0.2">
      <c r="B26" s="110" t="s">
        <v>40</v>
      </c>
      <c r="C26" s="138" t="s">
        <v>51</v>
      </c>
      <c r="D26" s="109" t="s">
        <v>52</v>
      </c>
      <c r="E26" s="120" t="s">
        <v>95</v>
      </c>
      <c r="F26" s="70" t="s">
        <v>66</v>
      </c>
      <c r="G26" s="145" t="s">
        <v>74</v>
      </c>
      <c r="H26" s="116"/>
      <c r="I26" s="139" t="s">
        <v>93</v>
      </c>
      <c r="J26" s="48">
        <v>270720.59999999998</v>
      </c>
      <c r="K26" s="47">
        <v>270720.59999999998</v>
      </c>
      <c r="L26" s="47">
        <v>0</v>
      </c>
      <c r="M26" s="53">
        <v>0</v>
      </c>
      <c r="N26" s="48">
        <v>0</v>
      </c>
      <c r="O26" s="47">
        <v>0</v>
      </c>
      <c r="P26" s="47">
        <v>0</v>
      </c>
      <c r="Q26" s="136">
        <f>J26-N26</f>
        <v>270720.59999999998</v>
      </c>
      <c r="R26" s="170">
        <v>96</v>
      </c>
      <c r="S26" s="155">
        <v>144</v>
      </c>
      <c r="T26" s="162" t="s">
        <v>82</v>
      </c>
      <c r="U26" s="163">
        <v>1148.95</v>
      </c>
      <c r="V26" s="146" t="s">
        <v>76</v>
      </c>
      <c r="W26" s="124"/>
    </row>
    <row r="27" spans="2:23" ht="12" thickBot="1" x14ac:dyDescent="0.25">
      <c r="B27" s="58"/>
      <c r="C27" s="59"/>
      <c r="D27" s="60"/>
      <c r="E27" s="61"/>
      <c r="F27" s="62"/>
      <c r="G27" s="71"/>
      <c r="H27" s="119"/>
      <c r="I27" s="63"/>
      <c r="J27" s="64">
        <f>SUM(J15:J26)</f>
        <v>13536030</v>
      </c>
      <c r="K27" s="65">
        <f t="shared" ref="K27:P27" si="4">SUM(K15:K26)</f>
        <v>13536030</v>
      </c>
      <c r="L27" s="65">
        <f t="shared" si="4"/>
        <v>0</v>
      </c>
      <c r="M27" s="66">
        <f t="shared" si="4"/>
        <v>0</v>
      </c>
      <c r="N27" s="64">
        <f t="shared" si="4"/>
        <v>0</v>
      </c>
      <c r="O27" s="65">
        <f t="shared" si="4"/>
        <v>0</v>
      </c>
      <c r="P27" s="65">
        <f t="shared" si="4"/>
        <v>0</v>
      </c>
      <c r="Q27" s="66">
        <f>SUM(Q15:Q26)</f>
        <v>13536030</v>
      </c>
      <c r="R27" s="89"/>
      <c r="S27" s="67"/>
      <c r="T27" s="59"/>
      <c r="U27" s="68"/>
      <c r="V27" s="121"/>
    </row>
    <row r="28" spans="2:23" x14ac:dyDescent="0.2">
      <c r="B28" s="49"/>
      <c r="C28" s="49"/>
      <c r="D28" s="49"/>
      <c r="E28" s="49"/>
      <c r="F28" s="49"/>
      <c r="G28" s="51"/>
      <c r="H28" s="49"/>
      <c r="I28" s="50"/>
      <c r="J28" s="84">
        <f>J27</f>
        <v>13536030</v>
      </c>
      <c r="K28" s="85">
        <f>K27</f>
        <v>13536030</v>
      </c>
      <c r="L28" s="86">
        <f>L27</f>
        <v>0</v>
      </c>
      <c r="M28" s="82">
        <v>0</v>
      </c>
      <c r="N28" s="84">
        <f>N27</f>
        <v>0</v>
      </c>
      <c r="O28" s="85">
        <v>0</v>
      </c>
      <c r="P28" s="86">
        <v>0</v>
      </c>
      <c r="Q28" s="82">
        <f>Q27</f>
        <v>13536030</v>
      </c>
      <c r="R28" s="73"/>
      <c r="S28" s="51"/>
      <c r="T28" s="49"/>
      <c r="U28" s="52"/>
      <c r="V28" s="49"/>
    </row>
    <row r="29" spans="2:23" x14ac:dyDescent="0.2">
      <c r="B29" s="49"/>
      <c r="C29" s="49"/>
      <c r="D29" s="49"/>
      <c r="E29" s="49"/>
      <c r="F29" s="49"/>
      <c r="G29" s="51"/>
      <c r="H29" s="49"/>
      <c r="I29" s="50"/>
      <c r="J29" s="147">
        <f>J27</f>
        <v>13536030</v>
      </c>
      <c r="K29" s="148">
        <f>K27</f>
        <v>13536030</v>
      </c>
      <c r="L29" s="148">
        <f>L27</f>
        <v>0</v>
      </c>
      <c r="M29" s="149">
        <v>0</v>
      </c>
      <c r="N29" s="147">
        <f>N27</f>
        <v>0</v>
      </c>
      <c r="O29" s="148">
        <v>0</v>
      </c>
      <c r="P29" s="148">
        <v>0</v>
      </c>
      <c r="Q29" s="149">
        <f>Q28</f>
        <v>13536030</v>
      </c>
      <c r="R29" s="74"/>
      <c r="S29" s="51"/>
      <c r="T29" s="49"/>
      <c r="U29" s="51"/>
      <c r="V29" s="49"/>
    </row>
    <row r="30" spans="2:23" ht="12" thickBot="1" x14ac:dyDescent="0.25">
      <c r="B30" s="49"/>
      <c r="C30" s="49"/>
      <c r="D30" s="49"/>
      <c r="E30" s="49"/>
      <c r="F30" s="91"/>
      <c r="G30" s="91"/>
      <c r="H30" s="91"/>
      <c r="I30" s="50"/>
      <c r="J30" s="87">
        <f>J27</f>
        <v>13536030</v>
      </c>
      <c r="K30" s="88">
        <f>K27</f>
        <v>13536030</v>
      </c>
      <c r="L30" s="88">
        <f>L27</f>
        <v>0</v>
      </c>
      <c r="M30" s="83">
        <v>0</v>
      </c>
      <c r="N30" s="87">
        <f>N27</f>
        <v>0</v>
      </c>
      <c r="O30" s="88">
        <v>0</v>
      </c>
      <c r="P30" s="88">
        <v>0</v>
      </c>
      <c r="Q30" s="83">
        <f>Q28</f>
        <v>13536030</v>
      </c>
      <c r="R30" s="73"/>
      <c r="S30" s="51"/>
      <c r="T30" s="49"/>
      <c r="U30" s="51"/>
      <c r="V30" s="49"/>
    </row>
    <row r="31" spans="2:23" x14ac:dyDescent="0.2">
      <c r="B31" s="49"/>
      <c r="C31" s="49"/>
      <c r="D31" s="49"/>
      <c r="E31" s="49"/>
      <c r="F31" s="91"/>
      <c r="G31" s="91"/>
      <c r="H31" s="91"/>
      <c r="I31" s="50"/>
      <c r="J31" s="90"/>
      <c r="K31" s="90"/>
      <c r="L31" s="90"/>
      <c r="M31" s="90"/>
      <c r="N31" s="90"/>
      <c r="O31" s="90"/>
      <c r="P31" s="90"/>
      <c r="Q31" s="90"/>
      <c r="R31" s="73"/>
      <c r="S31" s="51"/>
      <c r="T31" s="49"/>
      <c r="U31" s="51"/>
      <c r="V31" s="49"/>
    </row>
    <row r="32" spans="2:23" x14ac:dyDescent="0.2">
      <c r="B32" s="49"/>
      <c r="C32" s="49"/>
      <c r="D32" s="49"/>
      <c r="E32" s="49"/>
      <c r="F32" s="91"/>
      <c r="G32" s="91"/>
      <c r="H32" s="91"/>
      <c r="I32" s="50"/>
      <c r="J32" s="90"/>
      <c r="K32" s="90"/>
      <c r="L32" s="90"/>
      <c r="M32" s="90"/>
      <c r="N32" s="90"/>
      <c r="O32" s="90"/>
      <c r="P32" s="90"/>
      <c r="Q32" s="90"/>
      <c r="R32" s="73"/>
      <c r="S32" s="51"/>
      <c r="T32" s="49"/>
      <c r="U32" s="51"/>
      <c r="V32" s="49"/>
    </row>
  </sheetData>
  <mergeCells count="14">
    <mergeCell ref="J12:M12"/>
    <mergeCell ref="N12:Q12"/>
    <mergeCell ref="R12:S12"/>
    <mergeCell ref="R13:S13"/>
    <mergeCell ref="B11:B13"/>
    <mergeCell ref="G11:G13"/>
    <mergeCell ref="H11:H13"/>
    <mergeCell ref="R11:S11"/>
    <mergeCell ref="C12:D12"/>
    <mergeCell ref="B1:C1"/>
    <mergeCell ref="F2:U2"/>
    <mergeCell ref="F3:U3"/>
    <mergeCell ref="F4:U4"/>
    <mergeCell ref="U9:V9"/>
  </mergeCells>
  <pageMargins left="0.25" right="0.25" top="0.75" bottom="0.75" header="0.3" footer="0.3"/>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2do. Trimestre</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María Esther López García</cp:lastModifiedBy>
  <cp:lastPrinted>2022-08-10T17:14:36Z</cp:lastPrinted>
  <dcterms:created xsi:type="dcterms:W3CDTF">2013-03-25T18:11:59Z</dcterms:created>
  <dcterms:modified xsi:type="dcterms:W3CDTF">2022-08-10T17:14:53Z</dcterms:modified>
</cp:coreProperties>
</file>