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ARQ. LUIS JUAN\Documents\Departamento de Planeacion\DIREC.ORDENAMIENTO TERRITORIAL\ACTUALIZACIÓN DE INFORMACIÓN TRANSPARENCIA 2018-2020\SUBDIVISION\"/>
    </mc:Choice>
  </mc:AlternateContent>
  <xr:revisionPtr revIDLastSave="0" documentId="13_ncr:1_{C14F0DC1-B8A9-4D75-8DA2-377EB89144A7}" xr6:coauthVersionLast="45" xr6:coauthVersionMax="45" xr10:uidLastSave="{00000000-0000-0000-0000-000000000000}"/>
  <bookViews>
    <workbookView xWindow="-120" yWindow="-120" windowWidth="20730" windowHeight="11160" tabRatio="638" firstSheet="7" activeTab="11" xr2:uid="{00000000-000D-0000-FFFF-FFFF00000000}"/>
  </bookViews>
  <sheets>
    <sheet name="ENERO 2019" sheetId="9" r:id="rId1"/>
    <sheet name="FEBRERO 2019" sheetId="13" r:id="rId2"/>
    <sheet name="MARZO 2019" sheetId="2" r:id="rId3"/>
    <sheet name="ABRIL 2019 " sheetId="14" r:id="rId4"/>
    <sheet name="MAYO 2019" sheetId="15" r:id="rId5"/>
    <sheet name="JUNIO 2019" sheetId="7" r:id="rId6"/>
    <sheet name="JULIO 2019" sheetId="16" r:id="rId7"/>
    <sheet name="AGOSTO 2019 " sheetId="17" r:id="rId8"/>
    <sheet name="SEPTIEMBRE 2019" sheetId="18" r:id="rId9"/>
    <sheet name="OCTUBRE 2019 " sheetId="19" r:id="rId10"/>
    <sheet name="NOVIEMBRE 2019  " sheetId="20" r:id="rId11"/>
    <sheet name="DICIEMBRE 2019" sheetId="21" r:id="rId1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2" i="21" l="1"/>
  <c r="B22" i="20"/>
  <c r="B22" i="19"/>
  <c r="B22" i="18"/>
  <c r="B22" i="17"/>
  <c r="B22" i="16"/>
  <c r="B27" i="7"/>
  <c r="B28" i="15"/>
  <c r="B25" i="14"/>
  <c r="B19" i="2"/>
  <c r="I20" i="21"/>
  <c r="I20" i="20"/>
  <c r="I22" i="19"/>
  <c r="I20" i="19"/>
  <c r="I20" i="18"/>
  <c r="I22" i="18" s="1"/>
  <c r="I22" i="17"/>
  <c r="I20" i="17"/>
  <c r="I22" i="16"/>
  <c r="I20" i="16"/>
  <c r="I26" i="15" l="1"/>
  <c r="B23" i="13"/>
  <c r="I23" i="14"/>
  <c r="I25" i="7" l="1"/>
  <c r="I17" i="2" l="1"/>
  <c r="I21" i="13"/>
  <c r="I22" i="9" l="1"/>
  <c r="I23" i="13" s="1"/>
  <c r="I19" i="2" s="1"/>
  <c r="I25" i="14" s="1"/>
  <c r="I28" i="15" s="1"/>
  <c r="I27" i="7" s="1"/>
</calcChain>
</file>

<file path=xl/sharedStrings.xml><?xml version="1.0" encoding="utf-8"?>
<sst xmlns="http://schemas.openxmlformats.org/spreadsheetml/2006/main" count="453" uniqueCount="175">
  <si>
    <t>FECHA:</t>
  </si>
  <si>
    <t xml:space="preserve">PERIODO: </t>
  </si>
  <si>
    <t>ESTADO:</t>
  </si>
  <si>
    <t>PROMOTOR/ TRÁMITE</t>
  </si>
  <si>
    <t>FECHA</t>
  </si>
  <si>
    <t>NO.</t>
  </si>
  <si>
    <t>FOLIO</t>
  </si>
  <si>
    <t>SOLICITANTE</t>
  </si>
  <si>
    <t>SOLICITUD</t>
  </si>
  <si>
    <t>DOMICILIO</t>
  </si>
  <si>
    <t>INGRESO</t>
  </si>
  <si>
    <t>ELABORACIÓN</t>
  </si>
  <si>
    <t>NO. RECIBO</t>
  </si>
  <si>
    <t>COSTO</t>
  </si>
  <si>
    <t>ENTREGADOS</t>
  </si>
  <si>
    <t>DICTAMENES DE SUBDIVISIÓN</t>
  </si>
  <si>
    <t>SUBDIVISIÓN</t>
  </si>
  <si>
    <t>TOTAL</t>
  </si>
  <si>
    <t>ACUMULADOS</t>
  </si>
  <si>
    <t>TOTAL ACUMULADO</t>
  </si>
  <si>
    <t>No. DE REGISTROS 2</t>
  </si>
  <si>
    <t>No. DE REGISTROS 5</t>
  </si>
  <si>
    <t>SUBDIVISION</t>
  </si>
  <si>
    <t>CONSTRUCTORA ROASA S.A. DE C.V.</t>
  </si>
  <si>
    <t>TERESA CERVANTES</t>
  </si>
  <si>
    <t>MANUEL NUÑEZ RAMIREZ</t>
  </si>
  <si>
    <t>SUB-001/2019</t>
  </si>
  <si>
    <t>FRANCISCO SALCEDO DIAZ</t>
  </si>
  <si>
    <t>CIRCUITO PONIENTE S/N COL.CENTRO</t>
  </si>
  <si>
    <t>SUB-002/2019</t>
  </si>
  <si>
    <t>SUB-003/2019</t>
  </si>
  <si>
    <t>SUB-004/2019</t>
  </si>
  <si>
    <t>SUB-005/2019</t>
  </si>
  <si>
    <t>LAURO BAUTISTA CHAVEZ Y COHEREDEDOS</t>
  </si>
  <si>
    <t>AVENIDA MOCTEZUMA No.376 COL.CENTRO</t>
  </si>
  <si>
    <t>JUAN MANUEL LARA NARANJO Y CELIA FLORES HERNANDEZ</t>
  </si>
  <si>
    <t>LA FORTUNA S/N COL.RUSTICO</t>
  </si>
  <si>
    <t>LIBORIO MONTES S/N, POBLADO DEL FRESNITO</t>
  </si>
  <si>
    <t>IGNACIO ALLENDE UNGUZA No.82 COL.CENTRO</t>
  </si>
  <si>
    <t>JOSE ANGEL EUSEBIO NAVARRO</t>
  </si>
  <si>
    <t>SUB-006/2019</t>
  </si>
  <si>
    <t>GABRIEL PEREZ DE LA MORA</t>
  </si>
  <si>
    <t>HERMENEGILDO GALEANA No.61,COL.CENTRO</t>
  </si>
  <si>
    <t>SUB-007/2019</t>
  </si>
  <si>
    <t>MARIA DEL CARMEN GUIZAR RODRIGUEZ</t>
  </si>
  <si>
    <t>PREDIO RUSTICO,UBICADO AL NOROESTE DE ESTA CIUDAD</t>
  </si>
  <si>
    <t>31  DE ENERO DEL 2019</t>
  </si>
  <si>
    <t>01/01/2019 AL 31/01/2019</t>
  </si>
  <si>
    <t>01/02/2019 AL 28/02/2019</t>
  </si>
  <si>
    <t>28 DE FEBRERO DE 2019</t>
  </si>
  <si>
    <t>31 DE MARZO DEL 2019</t>
  </si>
  <si>
    <t>01/03/2019 AL 31/03/2019</t>
  </si>
  <si>
    <t>ROBERTO MAGAÑA GARCIA</t>
  </si>
  <si>
    <t>SUB-008/2019</t>
  </si>
  <si>
    <t>GRAL.GORDIANO GUZMAN CANO No.45,COL.BENITO JUAREZ</t>
  </si>
  <si>
    <t>SUB-009/2019</t>
  </si>
  <si>
    <t>VENUSTIANO CARRANZA S/N,POBLACION LOS DEPOSITOS</t>
  </si>
  <si>
    <t>SUB-012/2019</t>
  </si>
  <si>
    <t>SUB-013/2019</t>
  </si>
  <si>
    <t>ROBERTO GARCIA NUÑEZ</t>
  </si>
  <si>
    <t>GRAL.VICENTE GUERRERO SALDANA No.238 COL.CENTRO</t>
  </si>
  <si>
    <t>MARTIN ZUÑIGA CONTRERAS</t>
  </si>
  <si>
    <t>CARLOS PAEZ STILLE No.99,COL.EJIDAL</t>
  </si>
  <si>
    <t>SUB-014/2019</t>
  </si>
  <si>
    <t>30 DE ABRIL DEL 2019</t>
  </si>
  <si>
    <t>01/04/2019 AL 30/04/2019</t>
  </si>
  <si>
    <t>PASEO SALAMANCA S/N COL.PASEOS DEL SOL</t>
  </si>
  <si>
    <t>SUB-015/2019</t>
  </si>
  <si>
    <t>SUB-016/2019</t>
  </si>
  <si>
    <t>SUBDIVISION BAJO REGIMEN JURIDICO DE CONDOMINIO</t>
  </si>
  <si>
    <t>SUB-017/2019</t>
  </si>
  <si>
    <t>SUB-018/2019</t>
  </si>
  <si>
    <t>SUB-019/2019</t>
  </si>
  <si>
    <t>SUB-020/2019</t>
  </si>
  <si>
    <t>SUB-022/2019</t>
  </si>
  <si>
    <t>LUZ ELVIRA BARRAGAN BARRAGAN</t>
  </si>
  <si>
    <t>FRACCION DEL PREDIO RUSTICO,DENOMINADO LA FORTUNA,UBICADO AL NORESTE</t>
  </si>
  <si>
    <t>PARROQUIA DE DOLORES S/N COL.CENTRO</t>
  </si>
  <si>
    <t>No. DE REGISTROS 9</t>
  </si>
  <si>
    <t>DIRECCION DE ORDENAMIENTO TERRITORIAL</t>
  </si>
  <si>
    <t>SUB-010/2019</t>
  </si>
  <si>
    <t>SUB-011/2019</t>
  </si>
  <si>
    <t>CONSTRUCTORA ROASA LAS LOMAS</t>
  </si>
  <si>
    <t>No. DE REGISTROS 7</t>
  </si>
  <si>
    <t>JOEL CHAVEZ LOPEZ</t>
  </si>
  <si>
    <t>ELIAS GARCIA CASTILLO</t>
  </si>
  <si>
    <t>DIF</t>
  </si>
  <si>
    <t>MARIA MERCEDES OLIVARES</t>
  </si>
  <si>
    <t>SUB-027/2019</t>
  </si>
  <si>
    <t>MAGDALENO CALVARÍO VILLALVAZO</t>
  </si>
  <si>
    <t>SUBDIVISION BAJO EL REGIMÉN JURÍDICO DE CONDOMINIO</t>
  </si>
  <si>
    <t>PROL. GUADALUPE VICTORÍA # 217, COL. JARDINES DEL SOL</t>
  </si>
  <si>
    <t>SUB-024/2019</t>
  </si>
  <si>
    <t>JOSE GUADALUPE OCEGUERA RODRIGUEZ</t>
  </si>
  <si>
    <t>AV. JOSE MARIA GONZALEZ DE HERMOSILLO #S/N, COL. RUSTICO</t>
  </si>
  <si>
    <t>SUB-026/2019</t>
  </si>
  <si>
    <t>NARRO CONSTRUCCIONES S.A DE C.V</t>
  </si>
  <si>
    <t>PRIVADA DE LAS COLINAS #S/N, COL. CONDOMINIO PASEOS DE LAS CAÑADAS "COTO NOGAL". CON NUMERO DE CUENTA CATASTRAL U037865</t>
  </si>
  <si>
    <t>MARIA MERCEDES OLIVARES CASTREJON</t>
  </si>
  <si>
    <t>MANUEL LOPEZ COTILLA #168, COL. CENTRO. CON NUMERO DE CUENTA CATASTRAL U006041</t>
  </si>
  <si>
    <t>No. DE REGISTROS 4</t>
  </si>
  <si>
    <t>SUB-029/2019</t>
  </si>
  <si>
    <t>PEDRO JESÚS FERNANDEZ PEREZ</t>
  </si>
  <si>
    <t>IGNACIO ALLENDE #S/N COL. VILLAS DE CALDERON</t>
  </si>
  <si>
    <t>SUB-033/2019</t>
  </si>
  <si>
    <t>NORMA YOLANDA BAUTISTA RODRIGUEZ</t>
  </si>
  <si>
    <t>PIHUAMO #96 COL. VALLE DORADO. CON NUMERO DE CUENTA CATASTRAL U026909</t>
  </si>
  <si>
    <t>SUB-031/2019</t>
  </si>
  <si>
    <t>CONSTRUCTORA ROASA S.A DE C.V</t>
  </si>
  <si>
    <t>PASEO SAN BRAULIO # S/N, FRACCTO. PASEOS DEL REAL. CON NUMERO DE CUENTA CATASTRAL U040427</t>
  </si>
  <si>
    <t>No. DE REGISTROS 3</t>
  </si>
  <si>
    <t>31 DE MAYO DEL 2019</t>
  </si>
  <si>
    <t>01/05/2019 AL 31/05/2019</t>
  </si>
  <si>
    <t>30 DE JUNIO  DEL 2019</t>
  </si>
  <si>
    <t>01/06/2019 AL 30/06/2019</t>
  </si>
  <si>
    <t>JOSE MARTIN LOPEZ RAMIREZ</t>
  </si>
  <si>
    <t>SUB-041/2019</t>
  </si>
  <si>
    <t>DOMITILO MARTINEZ ALMARAZ</t>
  </si>
  <si>
    <t>ANTONIO CASO</t>
  </si>
  <si>
    <t>ROCIO ARACELLI VELASCO GALINDO</t>
  </si>
  <si>
    <t>CATARINA U021161</t>
  </si>
  <si>
    <t>CATARINA U021160</t>
  </si>
  <si>
    <t>FRANCISCO JAVIER CONTRERAS</t>
  </si>
  <si>
    <t>SUB-039/2019</t>
  </si>
  <si>
    <t>SUB-040/2019</t>
  </si>
  <si>
    <t xml:space="preserve">SUB-049/2019 </t>
  </si>
  <si>
    <t>CALDERON BELTRAN # 173</t>
  </si>
  <si>
    <t>ALLENDE UNZAGA # 71</t>
  </si>
  <si>
    <t>31 DE JULIO  DEL 2019</t>
  </si>
  <si>
    <t>01/07/2019 AL 31/07/2019</t>
  </si>
  <si>
    <t>SUB-050/2019</t>
  </si>
  <si>
    <t>BLANCA YOHANA GARCIA CHAVEZ</t>
  </si>
  <si>
    <t>SUB-054/2019</t>
  </si>
  <si>
    <t>ERNESTINA VAZQUEZ SANCHEZ</t>
  </si>
  <si>
    <t>JOSE RAMIREZ RODRIGUEZ Y CD</t>
  </si>
  <si>
    <t>SUB-028/2019</t>
  </si>
  <si>
    <t>FELIPE JUAREZ FLORES</t>
  </si>
  <si>
    <t>ALLENDE # 71</t>
  </si>
  <si>
    <t>RIO NILO # 45</t>
  </si>
  <si>
    <t>LEY FEDERAL DEL TRABAJO # 23</t>
  </si>
  <si>
    <t>EUFEMIO ZAPATA # 63-A</t>
  </si>
  <si>
    <t>HERIBERTO JARA # 50</t>
  </si>
  <si>
    <t>NO ENTREGADOS</t>
  </si>
  <si>
    <t>SUB057/19</t>
  </si>
  <si>
    <t xml:space="preserve"> GLORIA LETICIA CHAVEZ MOTA</t>
  </si>
  <si>
    <t>MIGUEL DE LA MADRID HURTADO</t>
  </si>
  <si>
    <t>CARMEN GUADALUPE G Y CD</t>
  </si>
  <si>
    <t>SAN MIGUEL # 2</t>
  </si>
  <si>
    <t>01/07/2019 AL 30/07/2019</t>
  </si>
  <si>
    <t>30 DE SEPTIEMBRE  DEL 2019</t>
  </si>
  <si>
    <t>31 DE AGOSTO  DEL 2019</t>
  </si>
  <si>
    <t>01/08/2019 AL 31/08/2019</t>
  </si>
  <si>
    <t>31 DE OCTUBRE  DEL 2019</t>
  </si>
  <si>
    <t>01/10/2019 AL 30/10/2019</t>
  </si>
  <si>
    <t>SUB 066/19</t>
  </si>
  <si>
    <t>JOSE RAMIREZ RODRIGUEZ</t>
  </si>
  <si>
    <t>EUFEMIO ZAPATA</t>
  </si>
  <si>
    <t>SUB067/19</t>
  </si>
  <si>
    <t>ONORATO ZUÑIGA FIGUEROA</t>
  </si>
  <si>
    <t>FRAY ANTONIO DE AGUILAR # 146</t>
  </si>
  <si>
    <t xml:space="preserve"> ENTREGADOS</t>
  </si>
  <si>
    <t>SIOMARA LILIANA PEREZ ZEPEDA</t>
  </si>
  <si>
    <t>CELLADA DE CAÑO SN</t>
  </si>
  <si>
    <t>SALVADOR GARCIA HERNANDEZ</t>
  </si>
  <si>
    <t>JOSE RAFAEL VERGARA FUENTES</t>
  </si>
  <si>
    <t>ALBERTO CARENAS JIMENEZ # 844</t>
  </si>
  <si>
    <t>PRIVADA DE CARRO # 26</t>
  </si>
  <si>
    <t>31 DE DICIEMBRE  DEL 2019</t>
  </si>
  <si>
    <t>01/12/2019 AL 30/12/2019</t>
  </si>
  <si>
    <t>SUB-076</t>
  </si>
  <si>
    <t>MARIA DEL CARMEN TOSCANO NOVOA</t>
  </si>
  <si>
    <t>SUB-079</t>
  </si>
  <si>
    <t>HECTOR CHAVEZ BARAGAN</t>
  </si>
  <si>
    <t>GRAL. MANUEL M. DIEGUEZ</t>
  </si>
  <si>
    <t>JOSE SILVERIO NUÑEZ # 29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</si>
</sst>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1"/>
      <color theme="1"/>
      <name val="Century Gothic"/>
      <family val="2"/>
    </font>
    <font>
      <b/>
      <sz val="13"/>
      <color theme="4" tint="-0.499984740745262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4" fontId="6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4" fontId="6" fillId="2" borderId="2" xfId="1" applyFont="1" applyFill="1" applyBorder="1" applyAlignment="1">
      <alignment horizontal="center" vertical="center"/>
    </xf>
    <xf numFmtId="44" fontId="6" fillId="2" borderId="3" xfId="1" applyFont="1" applyFill="1" applyBorder="1" applyAlignment="1">
      <alignment horizontal="center" vertical="center"/>
    </xf>
    <xf numFmtId="0" fontId="0" fillId="0" borderId="0" xfId="0" applyAlignment="1"/>
    <xf numFmtId="0" fontId="6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 wrapText="1"/>
    </xf>
    <xf numFmtId="14" fontId="6" fillId="0" borderId="4" xfId="0" applyNumberFormat="1" applyFont="1" applyFill="1" applyBorder="1" applyAlignment="1">
      <alignment horizontal="center" vertical="center"/>
    </xf>
    <xf numFmtId="44" fontId="6" fillId="0" borderId="4" xfId="1" applyFont="1" applyFill="1" applyBorder="1" applyAlignment="1">
      <alignment horizontal="center" vertical="center"/>
    </xf>
    <xf numFmtId="0" fontId="6" fillId="0" borderId="0" xfId="0" applyFont="1" applyFill="1" applyBorder="1"/>
    <xf numFmtId="0" fontId="3" fillId="0" borderId="0" xfId="0" applyFont="1" applyFill="1"/>
    <xf numFmtId="0" fontId="3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44" fontId="0" fillId="0" borderId="0" xfId="0" applyNumberFormat="1"/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NumberFormat="1" applyFont="1" applyAlignment="1">
      <alignment horizontal="left" vertical="center" wrapText="1"/>
    </xf>
    <xf numFmtId="0" fontId="0" fillId="0" borderId="0" xfId="0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14" fontId="6" fillId="0" borderId="0" xfId="0" applyNumberFormat="1" applyFont="1" applyFill="1" applyBorder="1" applyAlignment="1">
      <alignment horizontal="center" vertical="center"/>
    </xf>
    <xf numFmtId="44" fontId="6" fillId="0" borderId="0" xfId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44" fontId="10" fillId="2" borderId="2" xfId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14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4" fontId="12" fillId="0" borderId="0" xfId="1" applyFont="1" applyFill="1" applyBorder="1" applyAlignment="1">
      <alignment horizontal="center" vertical="center" wrapText="1"/>
    </xf>
    <xf numFmtId="0" fontId="3" fillId="3" borderId="0" xfId="0" applyFont="1" applyFill="1"/>
    <xf numFmtId="0" fontId="5" fillId="0" borderId="0" xfId="0" applyFont="1" applyAlignment="1">
      <alignment horizontal="center" vertical="center" wrapText="1"/>
    </xf>
    <xf numFmtId="0" fontId="6" fillId="3" borderId="0" xfId="0" applyFont="1" applyFill="1" applyBorder="1"/>
    <xf numFmtId="0" fontId="0" fillId="3" borderId="0" xfId="0" applyFill="1"/>
    <xf numFmtId="0" fontId="5" fillId="0" borderId="0" xfId="0" applyFont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14" fontId="6" fillId="4" borderId="4" xfId="0" applyNumberFormat="1" applyFont="1" applyFill="1" applyBorder="1" applyAlignment="1">
      <alignment horizontal="center" vertical="center"/>
    </xf>
    <xf numFmtId="44" fontId="6" fillId="4" borderId="4" xfId="1" applyFont="1" applyFill="1" applyBorder="1" applyAlignment="1">
      <alignment horizontal="center" vertical="center"/>
    </xf>
    <xf numFmtId="44" fontId="12" fillId="4" borderId="8" xfId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left" vertical="center" wrapText="1"/>
    </xf>
    <xf numFmtId="14" fontId="6" fillId="4" borderId="0" xfId="0" applyNumberFormat="1" applyFont="1" applyFill="1" applyBorder="1" applyAlignment="1">
      <alignment horizontal="center" vertical="center"/>
    </xf>
    <xf numFmtId="44" fontId="6" fillId="4" borderId="0" xfId="1" applyFont="1" applyFill="1" applyBorder="1" applyAlignment="1">
      <alignment horizontal="center" vertical="center"/>
    </xf>
    <xf numFmtId="44" fontId="6" fillId="4" borderId="4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14" fontId="8" fillId="0" borderId="0" xfId="0" applyNumberFormat="1" applyFont="1" applyFill="1" applyBorder="1" applyAlignment="1">
      <alignment horizontal="right" vertical="center" wrapText="1"/>
    </xf>
    <xf numFmtId="14" fontId="8" fillId="0" borderId="6" xfId="0" applyNumberFormat="1" applyFont="1" applyBorder="1" applyAlignment="1">
      <alignment horizontal="right" vertical="center" wrapText="1"/>
    </xf>
    <xf numFmtId="14" fontId="8" fillId="0" borderId="7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1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14" fontId="6" fillId="0" borderId="10" xfId="1" applyNumberFormat="1" applyFont="1" applyFill="1" applyBorder="1" applyAlignment="1">
      <alignment horizontal="center" vertical="center"/>
    </xf>
    <xf numFmtId="14" fontId="6" fillId="0" borderId="10" xfId="0" applyNumberFormat="1" applyFont="1" applyBorder="1" applyAlignment="1">
      <alignment horizontal="center" vertical="center"/>
    </xf>
    <xf numFmtId="44" fontId="6" fillId="0" borderId="10" xfId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14" fontId="6" fillId="0" borderId="4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vertical="center"/>
    </xf>
    <xf numFmtId="44" fontId="6" fillId="0" borderId="4" xfId="1" applyFon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89976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6120" y="368081"/>
          <a:ext cx="1535472" cy="81280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185DC867-2101-4718-B62A-1C5EF9DF9C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351901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B1027AC3-2EB3-46FA-8580-FDFB45475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2645" y="368081"/>
          <a:ext cx="1611672" cy="81280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3880907E-0463-4A0F-A466-F74EF7388E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351901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746AC010-AE26-45F3-8FFE-ADE534A7D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2645" y="368081"/>
          <a:ext cx="1611672" cy="81280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D28BD2A8-8D47-456C-B3B6-0227A60B95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351901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C3E11347-6F8E-4C39-AF9B-DF2C7D8CD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2645" y="368081"/>
          <a:ext cx="1611672" cy="8128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89976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6120" y="368081"/>
          <a:ext cx="1535472" cy="8128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89976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6120" y="368081"/>
          <a:ext cx="1535472" cy="8128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351901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2645" y="368081"/>
          <a:ext cx="1611672" cy="8128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351901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2645" y="368081"/>
          <a:ext cx="1611672" cy="81280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89976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6120" y="368081"/>
          <a:ext cx="1535472" cy="81280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E2D8DF29-C7D8-4847-9EF4-EBC45B540A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351901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61DB2B30-5615-4E14-9F49-2665ACEBD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2645" y="368081"/>
          <a:ext cx="1611672" cy="81280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4C61B161-89F5-449B-BCCA-96B355A7EC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351901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0FD3CF04-041A-491E-B73C-888BA966D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2645" y="368081"/>
          <a:ext cx="1611672" cy="81280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BB24F566-FDBF-4141-9789-E7A8784D5A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351901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7107CA5D-3509-4A6E-82B9-AC8AB2061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2645" y="368081"/>
          <a:ext cx="1611672" cy="812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4:I29"/>
  <sheetViews>
    <sheetView view="pageLayout" topLeftCell="A4" zoomScale="70" zoomScaleNormal="85" zoomScaleSheetLayoutView="100" zoomScalePageLayoutView="70" workbookViewId="0">
      <selection activeCell="B24" sqref="B24:C24"/>
    </sheetView>
  </sheetViews>
  <sheetFormatPr baseColWidth="10" defaultRowHeight="15" x14ac:dyDescent="0.25"/>
  <cols>
    <col min="1" max="1" width="5.7109375" style="6" customWidth="1"/>
    <col min="2" max="2" width="12.5703125" style="6" customWidth="1"/>
    <col min="3" max="3" width="40.7109375" style="24" customWidth="1"/>
    <col min="4" max="4" width="31.570312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65" t="s">
        <v>79</v>
      </c>
      <c r="D4" s="65"/>
      <c r="E4" s="65"/>
      <c r="F4" s="65"/>
      <c r="G4" s="65"/>
    </row>
    <row r="5" spans="1:9" x14ac:dyDescent="0.25">
      <c r="C5" s="65"/>
      <c r="D5" s="65"/>
      <c r="E5" s="65"/>
      <c r="F5" s="65"/>
      <c r="G5" s="65"/>
    </row>
    <row r="8" spans="1:9" ht="18.75" customHeight="1" x14ac:dyDescent="0.25"/>
    <row r="9" spans="1:9" ht="21" customHeight="1" x14ac:dyDescent="0.25">
      <c r="A9" s="71" t="s">
        <v>0</v>
      </c>
      <c r="B9" s="71"/>
      <c r="C9" s="1" t="s">
        <v>46</v>
      </c>
      <c r="D9" s="72" t="s">
        <v>15</v>
      </c>
      <c r="E9" s="72"/>
      <c r="F9" s="2" t="s">
        <v>1</v>
      </c>
      <c r="G9" s="73" t="s">
        <v>47</v>
      </c>
      <c r="H9" s="74"/>
      <c r="I9" s="74"/>
    </row>
    <row r="10" spans="1:9" ht="15.75" customHeight="1" x14ac:dyDescent="0.25">
      <c r="A10" s="71" t="s">
        <v>2</v>
      </c>
      <c r="B10" s="71"/>
      <c r="C10" s="3" t="s">
        <v>14</v>
      </c>
      <c r="D10" s="72"/>
      <c r="E10" s="72"/>
    </row>
    <row r="11" spans="1:9" ht="15.75" thickBot="1" x14ac:dyDescent="0.3">
      <c r="C11" s="75" t="s">
        <v>3</v>
      </c>
      <c r="D11" s="75"/>
      <c r="E11" s="25"/>
      <c r="F11" s="75" t="s">
        <v>4</v>
      </c>
      <c r="G11" s="75"/>
    </row>
    <row r="12" spans="1:9" s="11" customFormat="1" ht="15.75" thickBot="1" x14ac:dyDescent="0.3">
      <c r="A12" s="7" t="s">
        <v>5</v>
      </c>
      <c r="B12" s="8" t="s">
        <v>6</v>
      </c>
      <c r="C12" s="8" t="s">
        <v>7</v>
      </c>
      <c r="D12" s="8" t="s">
        <v>8</v>
      </c>
      <c r="E12" s="8" t="s">
        <v>9</v>
      </c>
      <c r="F12" s="9" t="s">
        <v>10</v>
      </c>
      <c r="G12" s="8" t="s">
        <v>11</v>
      </c>
      <c r="H12" s="9" t="s">
        <v>12</v>
      </c>
      <c r="I12" s="10" t="s">
        <v>13</v>
      </c>
    </row>
    <row r="13" spans="1:9" s="18" customFormat="1" ht="12.75" x14ac:dyDescent="0.2">
      <c r="A13" s="12">
        <v>1</v>
      </c>
      <c r="B13" s="13" t="s">
        <v>26</v>
      </c>
      <c r="C13" s="14" t="s">
        <v>27</v>
      </c>
      <c r="D13" s="44" t="s">
        <v>16</v>
      </c>
      <c r="E13" s="15" t="s">
        <v>28</v>
      </c>
      <c r="F13" s="16">
        <v>43481</v>
      </c>
      <c r="G13" s="16">
        <v>43481</v>
      </c>
      <c r="H13" s="13">
        <v>905996</v>
      </c>
      <c r="I13" s="17">
        <v>1996.55</v>
      </c>
    </row>
    <row r="14" spans="1:9" s="19" customFormat="1" ht="14.25" x14ac:dyDescent="0.2">
      <c r="A14" s="12">
        <v>2</v>
      </c>
      <c r="B14" s="13" t="s">
        <v>29</v>
      </c>
      <c r="C14" s="14" t="s">
        <v>33</v>
      </c>
      <c r="D14" s="44" t="s">
        <v>16</v>
      </c>
      <c r="E14" s="15" t="s">
        <v>34</v>
      </c>
      <c r="F14" s="16">
        <v>43470</v>
      </c>
      <c r="G14" s="16">
        <v>43478</v>
      </c>
      <c r="H14" s="13">
        <v>860578</v>
      </c>
      <c r="I14" s="17">
        <v>2530.7600000000002</v>
      </c>
    </row>
    <row r="15" spans="1:9" s="18" customFormat="1" ht="27" customHeight="1" x14ac:dyDescent="0.2">
      <c r="A15" s="12">
        <v>3</v>
      </c>
      <c r="B15" s="13" t="s">
        <v>30</v>
      </c>
      <c r="C15" s="44" t="s">
        <v>35</v>
      </c>
      <c r="D15" s="44" t="s">
        <v>16</v>
      </c>
      <c r="E15" s="15" t="s">
        <v>36</v>
      </c>
      <c r="F15" s="16">
        <v>43487</v>
      </c>
      <c r="G15" s="16">
        <v>43494</v>
      </c>
      <c r="H15" s="13">
        <v>909016</v>
      </c>
      <c r="I15" s="17">
        <v>18367.580000000002</v>
      </c>
    </row>
    <row r="16" spans="1:9" s="18" customFormat="1" ht="26.25" customHeight="1" x14ac:dyDescent="0.2">
      <c r="A16" s="12">
        <v>4</v>
      </c>
      <c r="B16" s="13" t="s">
        <v>31</v>
      </c>
      <c r="C16" s="44" t="s">
        <v>25</v>
      </c>
      <c r="D16" s="44" t="s">
        <v>16</v>
      </c>
      <c r="E16" s="15" t="s">
        <v>37</v>
      </c>
      <c r="F16" s="16">
        <v>43487</v>
      </c>
      <c r="G16" s="16">
        <v>43494</v>
      </c>
      <c r="H16" s="13">
        <v>907671</v>
      </c>
      <c r="I16" s="17">
        <v>778.28</v>
      </c>
    </row>
    <row r="17" spans="1:9" s="18" customFormat="1" ht="16.5" customHeight="1" x14ac:dyDescent="0.2">
      <c r="A17" s="12">
        <v>5</v>
      </c>
      <c r="B17" s="13" t="s">
        <v>32</v>
      </c>
      <c r="C17" s="14" t="s">
        <v>39</v>
      </c>
      <c r="D17" s="44" t="s">
        <v>16</v>
      </c>
      <c r="E17" s="15" t="s">
        <v>38</v>
      </c>
      <c r="F17" s="16">
        <v>43488</v>
      </c>
      <c r="G17" s="16">
        <v>43497</v>
      </c>
      <c r="H17" s="13">
        <v>907553</v>
      </c>
      <c r="I17" s="17">
        <v>2115.44</v>
      </c>
    </row>
    <row r="18" spans="1:9" s="18" customFormat="1" ht="16.5" customHeight="1" x14ac:dyDescent="0.2">
      <c r="A18" s="21"/>
      <c r="B18" s="28"/>
      <c r="C18" s="29"/>
      <c r="D18" s="30"/>
      <c r="E18" s="30"/>
      <c r="F18" s="31"/>
      <c r="G18" s="31"/>
      <c r="H18" s="28"/>
      <c r="I18" s="32"/>
    </row>
    <row r="19" spans="1:9" s="18" customFormat="1" ht="16.5" customHeight="1" x14ac:dyDescent="0.2">
      <c r="A19" s="21"/>
      <c r="B19" s="28"/>
      <c r="C19" s="29"/>
      <c r="D19" s="30"/>
      <c r="E19" s="30"/>
      <c r="F19" s="31"/>
      <c r="G19" s="31"/>
      <c r="H19" s="28"/>
      <c r="I19" s="32"/>
    </row>
    <row r="21" spans="1:9" ht="15.75" thickBot="1" x14ac:dyDescent="0.3">
      <c r="A21"/>
      <c r="B21"/>
      <c r="C21"/>
      <c r="D21"/>
      <c r="E21"/>
      <c r="F21"/>
      <c r="G21"/>
      <c r="H21"/>
      <c r="I21"/>
    </row>
    <row r="22" spans="1:9" ht="24" customHeight="1" thickBot="1" x14ac:dyDescent="0.3">
      <c r="A22" s="21"/>
      <c r="B22" s="66" t="s">
        <v>21</v>
      </c>
      <c r="C22" s="66"/>
      <c r="D22" s="22"/>
      <c r="E22" s="22"/>
      <c r="G22" s="69" t="s">
        <v>17</v>
      </c>
      <c r="H22" s="70"/>
      <c r="I22" s="57">
        <f>SUM(I13:I17)</f>
        <v>25788.61</v>
      </c>
    </row>
    <row r="23" spans="1:9" x14ac:dyDescent="0.25">
      <c r="A23"/>
      <c r="B23"/>
      <c r="C23"/>
      <c r="D23"/>
      <c r="E23"/>
      <c r="F23"/>
      <c r="G23"/>
      <c r="H23"/>
      <c r="I23" s="23"/>
    </row>
    <row r="24" spans="1:9" ht="17.25" x14ac:dyDescent="0.25">
      <c r="A24"/>
      <c r="B24" s="66">
        <v>5</v>
      </c>
      <c r="C24" s="66"/>
      <c r="D24"/>
      <c r="E24"/>
      <c r="F24" s="27"/>
      <c r="G24" s="68"/>
      <c r="H24" s="68"/>
      <c r="I24" s="45"/>
    </row>
    <row r="25" spans="1:9" x14ac:dyDescent="0.25">
      <c r="A25"/>
      <c r="B25" s="67" t="s">
        <v>18</v>
      </c>
      <c r="C25" s="67"/>
      <c r="D25"/>
      <c r="E25"/>
      <c r="F25"/>
      <c r="G25"/>
      <c r="H25"/>
      <c r="I25"/>
    </row>
    <row r="26" spans="1:9" x14ac:dyDescent="0.25">
      <c r="A26"/>
      <c r="B26"/>
      <c r="C26"/>
      <c r="D26"/>
      <c r="E26"/>
      <c r="F26"/>
      <c r="G26"/>
      <c r="H26"/>
      <c r="I26"/>
    </row>
    <row r="27" spans="1:9" x14ac:dyDescent="0.25">
      <c r="A27"/>
      <c r="B27"/>
      <c r="C27"/>
      <c r="D27"/>
      <c r="E27"/>
      <c r="F27"/>
      <c r="G27"/>
      <c r="H27"/>
      <c r="I27"/>
    </row>
    <row r="28" spans="1:9" x14ac:dyDescent="0.25">
      <c r="A28"/>
      <c r="B28"/>
      <c r="C28"/>
      <c r="D28"/>
      <c r="E28"/>
      <c r="F28"/>
      <c r="G28"/>
      <c r="H28"/>
      <c r="I28"/>
    </row>
    <row r="29" spans="1:9" x14ac:dyDescent="0.25">
      <c r="A29"/>
      <c r="B29"/>
      <c r="C29"/>
      <c r="D29"/>
      <c r="E29"/>
      <c r="F29"/>
      <c r="G29"/>
      <c r="H29"/>
      <c r="I29"/>
    </row>
  </sheetData>
  <mergeCells count="12">
    <mergeCell ref="C4:G5"/>
    <mergeCell ref="B24:C24"/>
    <mergeCell ref="B25:C25"/>
    <mergeCell ref="G24:H24"/>
    <mergeCell ref="B22:C22"/>
    <mergeCell ref="G22:H22"/>
    <mergeCell ref="A9:B9"/>
    <mergeCell ref="D9:E10"/>
    <mergeCell ref="G9:I9"/>
    <mergeCell ref="A10:B10"/>
    <mergeCell ref="C11:D11"/>
    <mergeCell ref="F11:G11"/>
  </mergeCells>
  <pageMargins left="1" right="1" top="1" bottom="1" header="0.5" footer="0.5"/>
  <pageSetup paperSize="5" scale="74" fitToHeight="0" orientation="landscape" r:id="rId1"/>
  <headerFooter>
    <oddFooter>&amp;R&amp;P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97B4D-1810-4C71-B673-6CD84CEB130F}">
  <sheetPr>
    <tabColor theme="3" tint="0.39997558519241921"/>
    <pageSetUpPr fitToPage="1"/>
  </sheetPr>
  <dimension ref="A4:I25"/>
  <sheetViews>
    <sheetView view="pageLayout" topLeftCell="B7" zoomScale="80" zoomScaleNormal="85" zoomScaleSheetLayoutView="100" zoomScalePageLayoutView="80" workbookViewId="0">
      <selection activeCell="D21" sqref="D21"/>
    </sheetView>
  </sheetViews>
  <sheetFormatPr baseColWidth="10" defaultRowHeight="15" x14ac:dyDescent="0.25"/>
  <cols>
    <col min="1" max="1" width="5.7109375" style="6" customWidth="1"/>
    <col min="2" max="2" width="12.85546875" style="6" customWidth="1"/>
    <col min="3" max="3" width="40.7109375" style="24" customWidth="1"/>
    <col min="4" max="4" width="27.4257812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65" t="s">
        <v>79</v>
      </c>
      <c r="D4" s="65"/>
      <c r="E4" s="65"/>
      <c r="F4" s="65"/>
      <c r="G4" s="65"/>
    </row>
    <row r="5" spans="1:9" x14ac:dyDescent="0.25">
      <c r="C5" s="65"/>
      <c r="D5" s="65"/>
      <c r="E5" s="65"/>
      <c r="F5" s="65"/>
      <c r="G5" s="65"/>
    </row>
    <row r="8" spans="1:9" ht="19.5" customHeight="1" x14ac:dyDescent="0.25"/>
    <row r="9" spans="1:9" ht="21" customHeight="1" x14ac:dyDescent="0.25">
      <c r="A9" s="71" t="s">
        <v>0</v>
      </c>
      <c r="B9" s="71"/>
      <c r="C9" s="1" t="s">
        <v>152</v>
      </c>
      <c r="D9" s="72" t="s">
        <v>15</v>
      </c>
      <c r="E9" s="72"/>
      <c r="F9" s="2" t="s">
        <v>1</v>
      </c>
      <c r="G9" s="73" t="s">
        <v>153</v>
      </c>
      <c r="H9" s="74"/>
      <c r="I9" s="74"/>
    </row>
    <row r="10" spans="1:9" ht="15.75" customHeight="1" x14ac:dyDescent="0.25">
      <c r="A10" s="71" t="s">
        <v>2</v>
      </c>
      <c r="B10" s="71"/>
      <c r="C10" s="3" t="s">
        <v>160</v>
      </c>
      <c r="D10" s="72"/>
      <c r="E10" s="72"/>
    </row>
    <row r="11" spans="1:9" ht="15.75" thickBot="1" x14ac:dyDescent="0.3">
      <c r="C11" s="75" t="s">
        <v>3</v>
      </c>
      <c r="D11" s="75"/>
      <c r="E11" s="50"/>
      <c r="F11" s="75" t="s">
        <v>4</v>
      </c>
      <c r="G11" s="75"/>
    </row>
    <row r="12" spans="1:9" s="11" customFormat="1" ht="15.75" thickBot="1" x14ac:dyDescent="0.3">
      <c r="A12" s="7" t="s">
        <v>5</v>
      </c>
      <c r="B12" s="8" t="s">
        <v>6</v>
      </c>
      <c r="C12" s="8" t="s">
        <v>7</v>
      </c>
      <c r="D12" s="8" t="s">
        <v>8</v>
      </c>
      <c r="E12" s="8" t="s">
        <v>9</v>
      </c>
      <c r="F12" s="9" t="s">
        <v>10</v>
      </c>
      <c r="G12" s="8" t="s">
        <v>11</v>
      </c>
      <c r="H12" s="9" t="s">
        <v>12</v>
      </c>
      <c r="I12" s="10" t="s">
        <v>13</v>
      </c>
    </row>
    <row r="13" spans="1:9" s="18" customFormat="1" ht="29.25" customHeight="1" x14ac:dyDescent="0.2">
      <c r="A13" s="12">
        <v>1</v>
      </c>
      <c r="B13" s="12" t="s">
        <v>154</v>
      </c>
      <c r="C13" s="83" t="s">
        <v>155</v>
      </c>
      <c r="D13" s="44" t="s">
        <v>16</v>
      </c>
      <c r="E13" s="85" t="s">
        <v>156</v>
      </c>
      <c r="F13" s="89">
        <v>43739</v>
      </c>
      <c r="G13" s="86">
        <v>43747</v>
      </c>
      <c r="H13" s="12">
        <v>934722</v>
      </c>
      <c r="I13" s="88">
        <v>2695.44</v>
      </c>
    </row>
    <row r="14" spans="1:9" s="18" customFormat="1" ht="33" customHeight="1" x14ac:dyDescent="0.2">
      <c r="A14" s="12">
        <v>2</v>
      </c>
      <c r="B14" s="12" t="s">
        <v>157</v>
      </c>
      <c r="C14" s="83" t="s">
        <v>158</v>
      </c>
      <c r="D14" s="44" t="s">
        <v>16</v>
      </c>
      <c r="E14" s="85" t="s">
        <v>159</v>
      </c>
      <c r="F14" s="86">
        <v>43745</v>
      </c>
      <c r="G14" s="86">
        <v>43753</v>
      </c>
      <c r="H14" s="12">
        <v>935092</v>
      </c>
      <c r="I14" s="17">
        <v>1888.54</v>
      </c>
    </row>
    <row r="15" spans="1:9" s="46" customFormat="1" ht="27.75" customHeight="1" x14ac:dyDescent="0.2">
      <c r="A15" s="51">
        <v>3</v>
      </c>
      <c r="B15" s="12"/>
      <c r="C15" s="83"/>
      <c r="D15" s="44"/>
      <c r="E15" s="85"/>
      <c r="F15" s="86"/>
      <c r="G15" s="86"/>
      <c r="H15" s="12"/>
      <c r="I15" s="17"/>
    </row>
    <row r="16" spans="1:9" s="20" customFormat="1" ht="29.25" customHeight="1" x14ac:dyDescent="0.2">
      <c r="A16" s="12">
        <v>4</v>
      </c>
      <c r="B16" s="12"/>
      <c r="C16" s="83"/>
      <c r="D16" s="44"/>
      <c r="E16" s="85"/>
      <c r="F16" s="87"/>
      <c r="G16" s="86"/>
      <c r="H16" s="12"/>
      <c r="I16" s="17"/>
    </row>
    <row r="17" spans="1:9" s="46" customFormat="1" ht="24.75" customHeight="1" x14ac:dyDescent="0.2">
      <c r="A17" s="51">
        <v>5</v>
      </c>
      <c r="B17" s="12"/>
      <c r="C17" s="83"/>
      <c r="D17" s="44"/>
      <c r="E17" s="85"/>
      <c r="F17" s="86"/>
      <c r="G17" s="86"/>
      <c r="H17" s="12"/>
      <c r="I17" s="17"/>
    </row>
    <row r="18" spans="1:9" s="46" customFormat="1" ht="14.25" x14ac:dyDescent="0.2">
      <c r="A18" s="58"/>
      <c r="B18" s="58"/>
      <c r="C18" s="59"/>
      <c r="D18" s="60"/>
      <c r="E18" s="61"/>
      <c r="F18" s="62"/>
      <c r="G18" s="62"/>
      <c r="H18" s="58"/>
      <c r="I18" s="63"/>
    </row>
    <row r="19" spans="1:9" ht="15.75" thickBot="1" x14ac:dyDescent="0.3">
      <c r="A19"/>
      <c r="B19"/>
      <c r="C19"/>
      <c r="D19"/>
      <c r="E19"/>
      <c r="F19"/>
      <c r="G19"/>
      <c r="H19"/>
      <c r="I19"/>
    </row>
    <row r="20" spans="1:9" ht="24" customHeight="1" thickBot="1" x14ac:dyDescent="0.3">
      <c r="A20" s="21"/>
      <c r="B20" s="66" t="s">
        <v>20</v>
      </c>
      <c r="C20" s="66"/>
      <c r="D20" s="22"/>
      <c r="E20" s="22"/>
      <c r="G20" s="69" t="s">
        <v>17</v>
      </c>
      <c r="H20" s="70"/>
      <c r="I20" s="57">
        <f>SUM(I13:I19)</f>
        <v>4583.9799999999996</v>
      </c>
    </row>
    <row r="21" spans="1:9" ht="15.75" thickBot="1" x14ac:dyDescent="0.3">
      <c r="A21"/>
      <c r="B21"/>
      <c r="C21"/>
      <c r="D21"/>
      <c r="E21"/>
      <c r="F21"/>
      <c r="G21"/>
      <c r="H21"/>
      <c r="I21" s="23"/>
    </row>
    <row r="22" spans="1:9" ht="18" thickBot="1" x14ac:dyDescent="0.3">
      <c r="A22"/>
      <c r="B22" s="66">
        <f>5+7+2+9+4+3+5+5+2+2</f>
        <v>44</v>
      </c>
      <c r="C22" s="66"/>
      <c r="D22"/>
      <c r="E22"/>
      <c r="F22"/>
      <c r="G22" s="69" t="s">
        <v>19</v>
      </c>
      <c r="H22" s="70"/>
      <c r="I22" s="57">
        <f>I20+'SEPTIEMBRE 2019'!I22</f>
        <v>144669.28</v>
      </c>
    </row>
    <row r="23" spans="1:9" x14ac:dyDescent="0.25">
      <c r="A23"/>
      <c r="B23" s="77" t="s">
        <v>18</v>
      </c>
      <c r="C23" s="77"/>
      <c r="D23"/>
      <c r="E23"/>
      <c r="F23"/>
      <c r="G23"/>
      <c r="H23"/>
      <c r="I23"/>
    </row>
    <row r="24" spans="1:9" x14ac:dyDescent="0.25">
      <c r="A24"/>
      <c r="B24"/>
      <c r="C24"/>
      <c r="D24"/>
      <c r="E24"/>
      <c r="F24"/>
      <c r="G24"/>
      <c r="H24"/>
      <c r="I24"/>
    </row>
    <row r="25" spans="1:9" x14ac:dyDescent="0.25">
      <c r="A25"/>
      <c r="B25"/>
      <c r="C25"/>
      <c r="D25"/>
      <c r="E25"/>
      <c r="F25"/>
      <c r="G25"/>
      <c r="H25"/>
      <c r="I25"/>
    </row>
  </sheetData>
  <mergeCells count="12">
    <mergeCell ref="B20:C20"/>
    <mergeCell ref="G20:H20"/>
    <mergeCell ref="B22:C22"/>
    <mergeCell ref="G22:H22"/>
    <mergeCell ref="B23:C23"/>
    <mergeCell ref="C4:G5"/>
    <mergeCell ref="A9:B9"/>
    <mergeCell ref="D9:E10"/>
    <mergeCell ref="G9:I9"/>
    <mergeCell ref="A10:B10"/>
    <mergeCell ref="C11:D11"/>
    <mergeCell ref="F11:G11"/>
  </mergeCells>
  <pageMargins left="1" right="1" top="1" bottom="1" header="0.5" footer="0.5"/>
  <pageSetup paperSize="5" scale="76" fitToHeight="0" orientation="landscape" r:id="rId1"/>
  <headerFooter>
    <oddFooter>&amp;R&amp;P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655A0-55F4-453D-B992-74F4E9C9A066}">
  <sheetPr>
    <tabColor theme="3" tint="0.39997558519241921"/>
    <pageSetUpPr fitToPage="1"/>
  </sheetPr>
  <dimension ref="A4:I25"/>
  <sheetViews>
    <sheetView view="pageLayout" topLeftCell="A10" zoomScale="80" zoomScaleNormal="85" zoomScaleSheetLayoutView="100" zoomScalePageLayoutView="80" workbookViewId="0">
      <selection activeCell="D20" sqref="D20"/>
    </sheetView>
  </sheetViews>
  <sheetFormatPr baseColWidth="10" defaultRowHeight="15" x14ac:dyDescent="0.25"/>
  <cols>
    <col min="1" max="1" width="5.7109375" style="6" customWidth="1"/>
    <col min="2" max="2" width="12.85546875" style="6" customWidth="1"/>
    <col min="3" max="3" width="40.7109375" style="24" customWidth="1"/>
    <col min="4" max="4" width="27.4257812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65" t="s">
        <v>79</v>
      </c>
      <c r="D4" s="65"/>
      <c r="E4" s="65"/>
      <c r="F4" s="65"/>
      <c r="G4" s="65"/>
    </row>
    <row r="5" spans="1:9" x14ac:dyDescent="0.25">
      <c r="C5" s="65"/>
      <c r="D5" s="65"/>
      <c r="E5" s="65"/>
      <c r="F5" s="65"/>
      <c r="G5" s="65"/>
    </row>
    <row r="8" spans="1:9" ht="19.5" customHeight="1" x14ac:dyDescent="0.25"/>
    <row r="9" spans="1:9" ht="21" customHeight="1" x14ac:dyDescent="0.25">
      <c r="A9" s="71" t="s">
        <v>0</v>
      </c>
      <c r="B9" s="71"/>
      <c r="C9" s="1" t="s">
        <v>152</v>
      </c>
      <c r="D9" s="72" t="s">
        <v>15</v>
      </c>
      <c r="E9" s="72"/>
      <c r="F9" s="2" t="s">
        <v>1</v>
      </c>
      <c r="G9" s="73" t="s">
        <v>153</v>
      </c>
      <c r="H9" s="74"/>
      <c r="I9" s="74"/>
    </row>
    <row r="10" spans="1:9" ht="15.75" customHeight="1" x14ac:dyDescent="0.25">
      <c r="A10" s="71" t="s">
        <v>2</v>
      </c>
      <c r="B10" s="71"/>
      <c r="C10" s="3" t="s">
        <v>160</v>
      </c>
      <c r="D10" s="72"/>
      <c r="E10" s="72"/>
    </row>
    <row r="11" spans="1:9" ht="15.75" thickBot="1" x14ac:dyDescent="0.3">
      <c r="C11" s="75" t="s">
        <v>3</v>
      </c>
      <c r="D11" s="75"/>
      <c r="E11" s="50"/>
      <c r="F11" s="75" t="s">
        <v>4</v>
      </c>
      <c r="G11" s="75"/>
    </row>
    <row r="12" spans="1:9" s="11" customFormat="1" ht="15.75" thickBot="1" x14ac:dyDescent="0.3">
      <c r="A12" s="7" t="s">
        <v>5</v>
      </c>
      <c r="B12" s="8" t="s">
        <v>6</v>
      </c>
      <c r="C12" s="8" t="s">
        <v>7</v>
      </c>
      <c r="D12" s="8" t="s">
        <v>8</v>
      </c>
      <c r="E12" s="8" t="s">
        <v>9</v>
      </c>
      <c r="F12" s="9" t="s">
        <v>10</v>
      </c>
      <c r="G12" s="8" t="s">
        <v>11</v>
      </c>
      <c r="H12" s="9" t="s">
        <v>12</v>
      </c>
      <c r="I12" s="10" t="s">
        <v>13</v>
      </c>
    </row>
    <row r="13" spans="1:9" s="18" customFormat="1" ht="29.25" customHeight="1" x14ac:dyDescent="0.2">
      <c r="A13" s="12">
        <v>1</v>
      </c>
      <c r="B13" s="12"/>
      <c r="C13" s="12" t="s">
        <v>161</v>
      </c>
      <c r="D13" s="44" t="s">
        <v>16</v>
      </c>
      <c r="E13" s="84" t="s">
        <v>162</v>
      </c>
      <c r="F13" s="86">
        <v>43780</v>
      </c>
      <c r="G13" s="86">
        <v>43789</v>
      </c>
      <c r="H13" s="12">
        <v>939716</v>
      </c>
      <c r="I13" s="88">
        <v>693.88</v>
      </c>
    </row>
    <row r="14" spans="1:9" s="18" customFormat="1" ht="33" customHeight="1" x14ac:dyDescent="0.2">
      <c r="A14" s="12">
        <v>2</v>
      </c>
      <c r="B14" s="12"/>
      <c r="C14" s="12" t="s">
        <v>163</v>
      </c>
      <c r="D14" s="44" t="s">
        <v>16</v>
      </c>
      <c r="E14" s="84" t="s">
        <v>165</v>
      </c>
      <c r="F14" s="86">
        <v>43777</v>
      </c>
      <c r="G14" s="86">
        <v>43789</v>
      </c>
      <c r="H14" s="12">
        <v>937856</v>
      </c>
      <c r="I14" s="17">
        <v>3709.62</v>
      </c>
    </row>
    <row r="15" spans="1:9" s="46" customFormat="1" ht="27.75" customHeight="1" x14ac:dyDescent="0.2">
      <c r="A15" s="12">
        <v>3</v>
      </c>
      <c r="B15" s="12"/>
      <c r="C15" s="12" t="s">
        <v>164</v>
      </c>
      <c r="D15" s="44" t="s">
        <v>16</v>
      </c>
      <c r="E15" s="84" t="s">
        <v>166</v>
      </c>
      <c r="F15" s="86">
        <v>43783</v>
      </c>
      <c r="G15" s="86">
        <v>43795</v>
      </c>
      <c r="H15" s="12">
        <v>940155</v>
      </c>
      <c r="I15" s="17">
        <v>1989.22</v>
      </c>
    </row>
    <row r="16" spans="1:9" s="20" customFormat="1" ht="29.25" customHeight="1" x14ac:dyDescent="0.2">
      <c r="A16" s="12">
        <v>4</v>
      </c>
      <c r="B16" s="12"/>
      <c r="C16" s="83"/>
      <c r="D16" s="44"/>
      <c r="E16" s="85"/>
      <c r="F16" s="87"/>
      <c r="G16" s="86"/>
      <c r="H16" s="12"/>
      <c r="I16" s="17"/>
    </row>
    <row r="17" spans="1:9" s="46" customFormat="1" ht="24.75" customHeight="1" x14ac:dyDescent="0.2">
      <c r="A17" s="51">
        <v>5</v>
      </c>
      <c r="B17" s="12"/>
      <c r="C17" s="83"/>
      <c r="D17" s="44"/>
      <c r="E17" s="85"/>
      <c r="F17" s="86"/>
      <c r="G17" s="86"/>
      <c r="H17" s="12"/>
      <c r="I17" s="17"/>
    </row>
    <row r="18" spans="1:9" s="46" customFormat="1" ht="14.25" x14ac:dyDescent="0.2">
      <c r="A18" s="58"/>
      <c r="B18" s="58"/>
      <c r="C18" s="59"/>
      <c r="D18" s="60"/>
      <c r="E18" s="61"/>
      <c r="F18" s="62"/>
      <c r="G18" s="62"/>
      <c r="H18" s="58"/>
      <c r="I18" s="63"/>
    </row>
    <row r="19" spans="1:9" ht="15.75" thickBot="1" x14ac:dyDescent="0.3">
      <c r="A19"/>
      <c r="B19"/>
      <c r="C19"/>
      <c r="D19"/>
      <c r="E19"/>
      <c r="F19"/>
      <c r="G19"/>
      <c r="H19"/>
      <c r="I19"/>
    </row>
    <row r="20" spans="1:9" ht="24" customHeight="1" thickBot="1" x14ac:dyDescent="0.3">
      <c r="A20" s="21"/>
      <c r="B20" s="66" t="s">
        <v>20</v>
      </c>
      <c r="C20" s="66"/>
      <c r="D20" s="22"/>
      <c r="E20" s="22"/>
      <c r="G20" s="69" t="s">
        <v>17</v>
      </c>
      <c r="H20" s="70"/>
      <c r="I20" s="57">
        <f>SUM(I13:I19)</f>
        <v>6392.72</v>
      </c>
    </row>
    <row r="21" spans="1:9" ht="15.75" thickBot="1" x14ac:dyDescent="0.3">
      <c r="A21"/>
      <c r="B21"/>
      <c r="C21"/>
      <c r="D21"/>
      <c r="E21"/>
      <c r="F21"/>
      <c r="G21"/>
      <c r="H21"/>
      <c r="I21" s="23"/>
    </row>
    <row r="22" spans="1:9" ht="18" thickBot="1" x14ac:dyDescent="0.3">
      <c r="A22"/>
      <c r="B22" s="66">
        <f>5+7+2+9+4+3+5+5+2+2+2</f>
        <v>46</v>
      </c>
      <c r="C22" s="66"/>
      <c r="D22"/>
      <c r="E22"/>
      <c r="F22"/>
      <c r="G22" s="69" t="s">
        <v>19</v>
      </c>
      <c r="H22" s="70"/>
      <c r="I22" s="57">
        <v>151062</v>
      </c>
    </row>
    <row r="23" spans="1:9" x14ac:dyDescent="0.25">
      <c r="A23"/>
      <c r="B23" s="77" t="s">
        <v>18</v>
      </c>
      <c r="C23" s="77"/>
      <c r="D23"/>
      <c r="E23"/>
      <c r="F23"/>
      <c r="G23"/>
      <c r="H23"/>
      <c r="I23"/>
    </row>
    <row r="24" spans="1:9" x14ac:dyDescent="0.25">
      <c r="A24"/>
      <c r="B24"/>
      <c r="C24"/>
      <c r="D24"/>
      <c r="E24"/>
      <c r="F24"/>
      <c r="G24"/>
      <c r="H24"/>
      <c r="I24"/>
    </row>
    <row r="25" spans="1:9" x14ac:dyDescent="0.25">
      <c r="A25"/>
      <c r="B25"/>
      <c r="C25"/>
      <c r="D25"/>
      <c r="E25"/>
      <c r="F25"/>
      <c r="G25"/>
      <c r="H25"/>
      <c r="I25"/>
    </row>
  </sheetData>
  <mergeCells count="12">
    <mergeCell ref="B20:C20"/>
    <mergeCell ref="G20:H20"/>
    <mergeCell ref="B22:C22"/>
    <mergeCell ref="G22:H22"/>
    <mergeCell ref="B23:C23"/>
    <mergeCell ref="C4:G5"/>
    <mergeCell ref="A9:B9"/>
    <mergeCell ref="D9:E10"/>
    <mergeCell ref="G9:I9"/>
    <mergeCell ref="A10:B10"/>
    <mergeCell ref="C11:D11"/>
    <mergeCell ref="F11:G11"/>
  </mergeCells>
  <pageMargins left="1" right="1" top="1" bottom="1" header="0.5" footer="0.5"/>
  <pageSetup paperSize="5" scale="76" fitToHeight="0" orientation="landscape" r:id="rId1"/>
  <headerFooter>
    <oddFooter>&amp;R&amp;P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9770F-100B-4C5B-B70A-FE5F133556BD}">
  <sheetPr>
    <tabColor theme="3" tint="0.39997558519241921"/>
    <pageSetUpPr fitToPage="1"/>
  </sheetPr>
  <dimension ref="A4:I25"/>
  <sheetViews>
    <sheetView tabSelected="1" view="pageLayout" topLeftCell="A5" zoomScale="80" zoomScaleNormal="85" zoomScaleSheetLayoutView="100" zoomScalePageLayoutView="80" workbookViewId="0">
      <selection activeCell="B22" sqref="B22:C22"/>
    </sheetView>
  </sheetViews>
  <sheetFormatPr baseColWidth="10" defaultRowHeight="15" x14ac:dyDescent="0.25"/>
  <cols>
    <col min="1" max="1" width="5.7109375" style="6" customWidth="1"/>
    <col min="2" max="2" width="12.85546875" style="6" customWidth="1"/>
    <col min="3" max="3" width="40.7109375" style="24" customWidth="1"/>
    <col min="4" max="4" width="27.4257812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65" t="s">
        <v>79</v>
      </c>
      <c r="D4" s="65"/>
      <c r="E4" s="65"/>
      <c r="F4" s="65"/>
      <c r="G4" s="65"/>
    </row>
    <row r="5" spans="1:9" x14ac:dyDescent="0.25">
      <c r="C5" s="65"/>
      <c r="D5" s="65"/>
      <c r="E5" s="65"/>
      <c r="F5" s="65"/>
      <c r="G5" s="65"/>
    </row>
    <row r="8" spans="1:9" ht="19.5" customHeight="1" x14ac:dyDescent="0.25"/>
    <row r="9" spans="1:9" ht="21" customHeight="1" x14ac:dyDescent="0.25">
      <c r="A9" s="71" t="s">
        <v>0</v>
      </c>
      <c r="B9" s="71"/>
      <c r="C9" s="1" t="s">
        <v>167</v>
      </c>
      <c r="D9" s="72" t="s">
        <v>15</v>
      </c>
      <c r="E9" s="72"/>
      <c r="F9" s="2" t="s">
        <v>1</v>
      </c>
      <c r="G9" s="73" t="s">
        <v>168</v>
      </c>
      <c r="H9" s="74"/>
      <c r="I9" s="74"/>
    </row>
    <row r="10" spans="1:9" ht="15.75" customHeight="1" x14ac:dyDescent="0.25">
      <c r="A10" s="71" t="s">
        <v>2</v>
      </c>
      <c r="B10" s="71"/>
      <c r="C10" s="3" t="s">
        <v>142</v>
      </c>
      <c r="D10" s="72"/>
      <c r="E10" s="72"/>
    </row>
    <row r="11" spans="1:9" ht="15.75" thickBot="1" x14ac:dyDescent="0.3">
      <c r="C11" s="75" t="s">
        <v>3</v>
      </c>
      <c r="D11" s="75"/>
      <c r="E11" s="50"/>
      <c r="F11" s="75" t="s">
        <v>4</v>
      </c>
      <c r="G11" s="75"/>
    </row>
    <row r="12" spans="1:9" s="11" customFormat="1" ht="15.75" thickBot="1" x14ac:dyDescent="0.3">
      <c r="A12" s="7" t="s">
        <v>5</v>
      </c>
      <c r="B12" s="8" t="s">
        <v>6</v>
      </c>
      <c r="C12" s="8" t="s">
        <v>7</v>
      </c>
      <c r="D12" s="8" t="s">
        <v>8</v>
      </c>
      <c r="E12" s="8" t="s">
        <v>9</v>
      </c>
      <c r="F12" s="9" t="s">
        <v>10</v>
      </c>
      <c r="G12" s="8" t="s">
        <v>11</v>
      </c>
      <c r="H12" s="9" t="s">
        <v>12</v>
      </c>
      <c r="I12" s="10" t="s">
        <v>13</v>
      </c>
    </row>
    <row r="13" spans="1:9" s="18" customFormat="1" ht="29.25" customHeight="1" x14ac:dyDescent="0.2">
      <c r="A13" s="12">
        <v>1</v>
      </c>
      <c r="B13" s="12" t="s">
        <v>169</v>
      </c>
      <c r="C13" s="12" t="s">
        <v>170</v>
      </c>
      <c r="D13" s="44" t="s">
        <v>16</v>
      </c>
      <c r="E13" s="84" t="s">
        <v>174</v>
      </c>
      <c r="F13" s="86">
        <v>43803</v>
      </c>
      <c r="G13" s="86">
        <v>43812</v>
      </c>
      <c r="H13" s="12">
        <v>1855</v>
      </c>
      <c r="I13" s="88">
        <v>10686.88</v>
      </c>
    </row>
    <row r="14" spans="1:9" s="18" customFormat="1" ht="33" customHeight="1" x14ac:dyDescent="0.2">
      <c r="A14" s="12">
        <v>2</v>
      </c>
      <c r="B14" s="12" t="s">
        <v>171</v>
      </c>
      <c r="C14" s="12" t="s">
        <v>172</v>
      </c>
      <c r="D14" s="44" t="s">
        <v>16</v>
      </c>
      <c r="E14" s="84" t="s">
        <v>173</v>
      </c>
      <c r="F14" s="86">
        <v>43810</v>
      </c>
      <c r="G14" s="86">
        <v>43818</v>
      </c>
      <c r="H14" s="12">
        <v>1856</v>
      </c>
      <c r="I14" s="17">
        <v>3709.62</v>
      </c>
    </row>
    <row r="15" spans="1:9" s="46" customFormat="1" ht="27.75" customHeight="1" x14ac:dyDescent="0.2">
      <c r="A15" s="51">
        <v>3</v>
      </c>
      <c r="B15" s="12"/>
      <c r="C15" s="83"/>
      <c r="D15" s="44"/>
      <c r="E15" s="85"/>
      <c r="F15" s="86"/>
      <c r="G15" s="86"/>
      <c r="H15" s="12"/>
      <c r="I15" s="17"/>
    </row>
    <row r="16" spans="1:9" s="20" customFormat="1" ht="29.25" customHeight="1" x14ac:dyDescent="0.2">
      <c r="A16" s="12">
        <v>4</v>
      </c>
      <c r="B16" s="12"/>
      <c r="C16" s="83"/>
      <c r="D16" s="44"/>
      <c r="E16" s="85"/>
      <c r="F16" s="87"/>
      <c r="G16" s="86"/>
      <c r="H16" s="12"/>
      <c r="I16" s="17"/>
    </row>
    <row r="17" spans="1:9" s="46" customFormat="1" ht="24.75" customHeight="1" x14ac:dyDescent="0.2">
      <c r="A17" s="51">
        <v>5</v>
      </c>
      <c r="B17" s="12"/>
      <c r="C17" s="83"/>
      <c r="D17" s="44"/>
      <c r="E17" s="85"/>
      <c r="F17" s="86"/>
      <c r="G17" s="86"/>
      <c r="H17" s="12"/>
      <c r="I17" s="17"/>
    </row>
    <row r="18" spans="1:9" s="46" customFormat="1" ht="14.25" x14ac:dyDescent="0.2">
      <c r="A18" s="58"/>
      <c r="B18" s="58"/>
      <c r="C18" s="59"/>
      <c r="D18" s="60"/>
      <c r="E18" s="61"/>
      <c r="F18" s="62"/>
      <c r="G18" s="62"/>
      <c r="H18" s="58"/>
      <c r="I18" s="63"/>
    </row>
    <row r="19" spans="1:9" ht="15.75" thickBot="1" x14ac:dyDescent="0.3">
      <c r="A19"/>
      <c r="B19"/>
      <c r="C19"/>
      <c r="D19"/>
      <c r="E19"/>
      <c r="F19"/>
      <c r="G19"/>
      <c r="H19"/>
      <c r="I19" s="23"/>
    </row>
    <row r="20" spans="1:9" ht="24" customHeight="1" thickBot="1" x14ac:dyDescent="0.3">
      <c r="A20" s="21"/>
      <c r="B20" s="66" t="s">
        <v>20</v>
      </c>
      <c r="C20" s="66"/>
      <c r="D20" s="22"/>
      <c r="E20" s="22"/>
      <c r="G20" s="69" t="s">
        <v>17</v>
      </c>
      <c r="H20" s="70"/>
      <c r="I20" s="57">
        <f>SUM(I13:I19)</f>
        <v>14396.5</v>
      </c>
    </row>
    <row r="21" spans="1:9" ht="15.75" thickBot="1" x14ac:dyDescent="0.3">
      <c r="A21"/>
      <c r="B21"/>
      <c r="C21"/>
      <c r="D21"/>
      <c r="E21"/>
      <c r="F21"/>
      <c r="G21"/>
      <c r="H21"/>
      <c r="I21" s="23"/>
    </row>
    <row r="22" spans="1:9" ht="18" thickBot="1" x14ac:dyDescent="0.3">
      <c r="A22"/>
      <c r="B22" s="66">
        <f>5+7+2+9+4+3+5+5+2+2+2+2</f>
        <v>48</v>
      </c>
      <c r="C22" s="66"/>
      <c r="D22"/>
      <c r="E22"/>
      <c r="F22"/>
      <c r="G22" s="69" t="s">
        <v>19</v>
      </c>
      <c r="H22" s="70"/>
      <c r="I22" s="57">
        <v>165458.5</v>
      </c>
    </row>
    <row r="23" spans="1:9" x14ac:dyDescent="0.25">
      <c r="A23"/>
      <c r="B23" s="77" t="s">
        <v>18</v>
      </c>
      <c r="C23" s="77"/>
      <c r="D23"/>
      <c r="E23"/>
      <c r="F23"/>
      <c r="G23"/>
      <c r="H23"/>
      <c r="I23"/>
    </row>
    <row r="24" spans="1:9" x14ac:dyDescent="0.25">
      <c r="A24"/>
      <c r="B24"/>
      <c r="C24"/>
      <c r="D24"/>
      <c r="E24"/>
      <c r="F24"/>
      <c r="G24"/>
      <c r="H24"/>
      <c r="I24"/>
    </row>
    <row r="25" spans="1:9" x14ac:dyDescent="0.25">
      <c r="A25"/>
      <c r="B25"/>
      <c r="C25"/>
      <c r="D25"/>
      <c r="E25"/>
      <c r="F25"/>
      <c r="G25"/>
      <c r="H25"/>
      <c r="I25"/>
    </row>
  </sheetData>
  <mergeCells count="12">
    <mergeCell ref="B20:C20"/>
    <mergeCell ref="G20:H20"/>
    <mergeCell ref="B22:C22"/>
    <mergeCell ref="G22:H22"/>
    <mergeCell ref="B23:C23"/>
    <mergeCell ref="C4:G5"/>
    <mergeCell ref="A9:B9"/>
    <mergeCell ref="D9:E10"/>
    <mergeCell ref="G9:I9"/>
    <mergeCell ref="A10:B10"/>
    <mergeCell ref="C11:D11"/>
    <mergeCell ref="F11:G11"/>
  </mergeCells>
  <pageMargins left="1" right="1" top="1" bottom="1" header="0.5" footer="0.5"/>
  <pageSetup paperSize="5" scale="76" fitToHeight="0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4:I28"/>
  <sheetViews>
    <sheetView view="pageLayout" topLeftCell="A4" zoomScale="70" zoomScaleNormal="85" zoomScaleSheetLayoutView="100" zoomScalePageLayoutView="70" workbookViewId="0">
      <selection activeCell="B23" sqref="B23:C23"/>
    </sheetView>
  </sheetViews>
  <sheetFormatPr baseColWidth="10" defaultRowHeight="15" x14ac:dyDescent="0.25"/>
  <cols>
    <col min="1" max="1" width="5.7109375" style="6" customWidth="1"/>
    <col min="2" max="2" width="12.140625" style="6" customWidth="1"/>
    <col min="3" max="3" width="40.7109375" style="24" customWidth="1"/>
    <col min="4" max="4" width="45.710937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65" t="s">
        <v>79</v>
      </c>
      <c r="D4" s="65"/>
      <c r="E4" s="65"/>
      <c r="F4" s="65"/>
      <c r="G4" s="65"/>
    </row>
    <row r="5" spans="1:9" x14ac:dyDescent="0.25">
      <c r="C5" s="65"/>
      <c r="D5" s="65"/>
      <c r="E5" s="65"/>
      <c r="F5" s="65"/>
      <c r="G5" s="65"/>
    </row>
    <row r="8" spans="1:9" ht="21.75" customHeight="1" x14ac:dyDescent="0.25"/>
    <row r="9" spans="1:9" ht="21" customHeight="1" x14ac:dyDescent="0.25">
      <c r="A9" s="71" t="s">
        <v>0</v>
      </c>
      <c r="B9" s="71"/>
      <c r="C9" s="26" t="s">
        <v>49</v>
      </c>
      <c r="D9" s="72" t="s">
        <v>15</v>
      </c>
      <c r="E9" s="72"/>
      <c r="F9" s="2" t="s">
        <v>1</v>
      </c>
      <c r="G9" s="73" t="s">
        <v>48</v>
      </c>
      <c r="H9" s="74"/>
      <c r="I9" s="74"/>
    </row>
    <row r="10" spans="1:9" ht="15.75" customHeight="1" x14ac:dyDescent="0.25">
      <c r="A10" s="71" t="s">
        <v>2</v>
      </c>
      <c r="B10" s="71"/>
      <c r="C10" s="3" t="s">
        <v>14</v>
      </c>
      <c r="D10" s="72"/>
      <c r="E10" s="72"/>
    </row>
    <row r="11" spans="1:9" ht="15.75" thickBot="1" x14ac:dyDescent="0.3">
      <c r="C11" s="75" t="s">
        <v>3</v>
      </c>
      <c r="D11" s="75"/>
      <c r="E11" s="25"/>
      <c r="F11" s="75" t="s">
        <v>4</v>
      </c>
      <c r="G11" s="75"/>
    </row>
    <row r="12" spans="1:9" s="11" customFormat="1" ht="15.75" thickBot="1" x14ac:dyDescent="0.3">
      <c r="A12" s="7" t="s">
        <v>5</v>
      </c>
      <c r="B12" s="8" t="s">
        <v>6</v>
      </c>
      <c r="C12" s="8" t="s">
        <v>7</v>
      </c>
      <c r="D12" s="8" t="s">
        <v>8</v>
      </c>
      <c r="E12" s="8" t="s">
        <v>9</v>
      </c>
      <c r="F12" s="9" t="s">
        <v>10</v>
      </c>
      <c r="G12" s="8" t="s">
        <v>11</v>
      </c>
      <c r="H12" s="9" t="s">
        <v>12</v>
      </c>
      <c r="I12" s="10" t="s">
        <v>13</v>
      </c>
    </row>
    <row r="13" spans="1:9" s="18" customFormat="1" ht="19.5" customHeight="1" x14ac:dyDescent="0.2">
      <c r="A13" s="12">
        <v>1</v>
      </c>
      <c r="B13" s="13" t="s">
        <v>32</v>
      </c>
      <c r="C13" s="14" t="s">
        <v>39</v>
      </c>
      <c r="D13" s="44" t="s">
        <v>16</v>
      </c>
      <c r="E13" s="15" t="s">
        <v>38</v>
      </c>
      <c r="F13" s="16">
        <v>43488</v>
      </c>
      <c r="G13" s="16">
        <v>43497</v>
      </c>
      <c r="H13" s="13">
        <v>907553</v>
      </c>
      <c r="I13" s="17">
        <v>2115.44</v>
      </c>
    </row>
    <row r="14" spans="1:9" s="18" customFormat="1" ht="16.5" customHeight="1" x14ac:dyDescent="0.2">
      <c r="A14" s="12">
        <v>2</v>
      </c>
      <c r="B14" s="13" t="s">
        <v>40</v>
      </c>
      <c r="C14" s="14" t="s">
        <v>41</v>
      </c>
      <c r="D14" s="44" t="s">
        <v>16</v>
      </c>
      <c r="E14" s="15" t="s">
        <v>42</v>
      </c>
      <c r="F14" s="16">
        <v>43494</v>
      </c>
      <c r="G14" s="16">
        <v>43501</v>
      </c>
      <c r="H14" s="13">
        <v>909285</v>
      </c>
      <c r="I14" s="17">
        <v>3910.11</v>
      </c>
    </row>
    <row r="15" spans="1:9" s="18" customFormat="1" ht="27" customHeight="1" x14ac:dyDescent="0.2">
      <c r="A15" s="12">
        <v>3</v>
      </c>
      <c r="B15" s="13" t="s">
        <v>43</v>
      </c>
      <c r="C15" s="14" t="s">
        <v>44</v>
      </c>
      <c r="D15" s="44" t="s">
        <v>16</v>
      </c>
      <c r="E15" s="15" t="s">
        <v>45</v>
      </c>
      <c r="F15" s="16">
        <v>43500</v>
      </c>
      <c r="G15" s="16">
        <v>43535</v>
      </c>
      <c r="H15" s="13">
        <v>909292</v>
      </c>
      <c r="I15" s="17">
        <v>16530.29</v>
      </c>
    </row>
    <row r="16" spans="1:9" s="18" customFormat="1" ht="30.75" customHeight="1" x14ac:dyDescent="0.2">
      <c r="A16" s="12">
        <v>4</v>
      </c>
      <c r="B16" s="13" t="s">
        <v>53</v>
      </c>
      <c r="C16" s="14" t="s">
        <v>52</v>
      </c>
      <c r="D16" s="44" t="s">
        <v>16</v>
      </c>
      <c r="E16" s="15" t="s">
        <v>54</v>
      </c>
      <c r="F16" s="16">
        <v>43508</v>
      </c>
      <c r="G16" s="16">
        <v>43516</v>
      </c>
      <c r="H16" s="13">
        <v>888487</v>
      </c>
      <c r="I16" s="17">
        <v>2115.44</v>
      </c>
    </row>
    <row r="17" spans="1:9" s="18" customFormat="1" ht="29.25" customHeight="1" x14ac:dyDescent="0.2">
      <c r="A17" s="12">
        <v>5</v>
      </c>
      <c r="B17" s="13" t="s">
        <v>55</v>
      </c>
      <c r="C17" s="14" t="s">
        <v>24</v>
      </c>
      <c r="D17" s="44" t="s">
        <v>16</v>
      </c>
      <c r="E17" s="15" t="s">
        <v>56</v>
      </c>
      <c r="F17" s="16">
        <v>43514</v>
      </c>
      <c r="G17" s="16">
        <v>43521</v>
      </c>
      <c r="H17" s="13">
        <v>899279</v>
      </c>
      <c r="I17" s="17">
        <v>7820.22</v>
      </c>
    </row>
    <row r="18" spans="1:9" s="48" customFormat="1" ht="18.75" customHeight="1" x14ac:dyDescent="0.2">
      <c r="A18" s="51">
        <v>6</v>
      </c>
      <c r="B18" s="51" t="s">
        <v>80</v>
      </c>
      <c r="C18" s="52" t="s">
        <v>84</v>
      </c>
      <c r="D18" s="53" t="s">
        <v>22</v>
      </c>
      <c r="E18" s="54"/>
      <c r="F18" s="55">
        <v>43514</v>
      </c>
      <c r="G18" s="55">
        <v>43521</v>
      </c>
      <c r="H18" s="51"/>
      <c r="I18" s="56"/>
    </row>
    <row r="19" spans="1:9" s="49" customFormat="1" x14ac:dyDescent="0.25">
      <c r="A19" s="51">
        <v>7</v>
      </c>
      <c r="B19" s="51" t="s">
        <v>81</v>
      </c>
      <c r="C19" s="52" t="s">
        <v>82</v>
      </c>
      <c r="D19" s="54"/>
      <c r="E19" s="54"/>
      <c r="F19" s="53"/>
      <c r="G19" s="53"/>
      <c r="H19" s="53"/>
      <c r="I19" s="64"/>
    </row>
    <row r="20" spans="1:9" ht="15.75" thickBot="1" x14ac:dyDescent="0.3">
      <c r="A20"/>
      <c r="B20"/>
      <c r="C20"/>
      <c r="D20"/>
      <c r="E20"/>
      <c r="F20"/>
      <c r="G20"/>
      <c r="H20"/>
      <c r="I20"/>
    </row>
    <row r="21" spans="1:9" ht="24" customHeight="1" thickBot="1" x14ac:dyDescent="0.3">
      <c r="A21" s="21"/>
      <c r="B21" s="66" t="s">
        <v>83</v>
      </c>
      <c r="C21" s="66"/>
      <c r="D21" s="22"/>
      <c r="E21" s="22"/>
      <c r="G21" s="69" t="s">
        <v>17</v>
      </c>
      <c r="H21" s="70"/>
      <c r="I21" s="57">
        <f>SUM(I13:I19)</f>
        <v>32491.5</v>
      </c>
    </row>
    <row r="22" spans="1:9" ht="15.75" thickBot="1" x14ac:dyDescent="0.3">
      <c r="A22"/>
      <c r="B22"/>
      <c r="C22"/>
      <c r="D22"/>
      <c r="E22"/>
      <c r="F22"/>
      <c r="G22"/>
      <c r="H22"/>
      <c r="I22" s="23"/>
    </row>
    <row r="23" spans="1:9" ht="18" thickBot="1" x14ac:dyDescent="0.3">
      <c r="A23"/>
      <c r="B23" s="66">
        <f>5+7</f>
        <v>12</v>
      </c>
      <c r="C23" s="66"/>
      <c r="D23"/>
      <c r="E23"/>
      <c r="F23"/>
      <c r="G23" s="69" t="s">
        <v>19</v>
      </c>
      <c r="H23" s="70"/>
      <c r="I23" s="57">
        <f>I21+'ENERO 2019'!I22</f>
        <v>58280.11</v>
      </c>
    </row>
    <row r="24" spans="1:9" x14ac:dyDescent="0.25">
      <c r="A24"/>
      <c r="B24" s="67" t="s">
        <v>18</v>
      </c>
      <c r="C24" s="67"/>
      <c r="D24"/>
      <c r="E24"/>
      <c r="F24"/>
      <c r="G24"/>
      <c r="H24"/>
      <c r="I24"/>
    </row>
    <row r="25" spans="1:9" x14ac:dyDescent="0.25">
      <c r="A25"/>
      <c r="B25"/>
      <c r="C25"/>
      <c r="D25"/>
      <c r="E25"/>
      <c r="F25"/>
      <c r="G25"/>
      <c r="H25"/>
      <c r="I25"/>
    </row>
    <row r="26" spans="1:9" x14ac:dyDescent="0.25">
      <c r="A26"/>
      <c r="B26"/>
      <c r="C26"/>
      <c r="D26"/>
      <c r="E26"/>
      <c r="F26"/>
      <c r="G26"/>
      <c r="H26"/>
      <c r="I26"/>
    </row>
    <row r="27" spans="1:9" x14ac:dyDescent="0.25">
      <c r="A27"/>
      <c r="B27"/>
      <c r="C27"/>
      <c r="D27"/>
      <c r="E27"/>
      <c r="F27"/>
      <c r="G27"/>
      <c r="H27"/>
      <c r="I27"/>
    </row>
    <row r="28" spans="1:9" x14ac:dyDescent="0.25">
      <c r="A28"/>
      <c r="B28"/>
      <c r="C28"/>
      <c r="D28"/>
      <c r="E28"/>
      <c r="F28"/>
      <c r="G28"/>
      <c r="H28"/>
      <c r="I28"/>
    </row>
  </sheetData>
  <mergeCells count="12">
    <mergeCell ref="C4:G5"/>
    <mergeCell ref="B24:C24"/>
    <mergeCell ref="B23:C23"/>
    <mergeCell ref="B21:C21"/>
    <mergeCell ref="G21:H21"/>
    <mergeCell ref="A9:B9"/>
    <mergeCell ref="D9:E10"/>
    <mergeCell ref="G9:I9"/>
    <mergeCell ref="A10:B10"/>
    <mergeCell ref="C11:D11"/>
    <mergeCell ref="F11:G11"/>
    <mergeCell ref="G23:H23"/>
  </mergeCells>
  <pageMargins left="1" right="1" top="1" bottom="1" header="0.5" footer="0.5"/>
  <pageSetup paperSize="5" scale="70" fitToHeight="0" orientation="landscape" r:id="rId1"/>
  <headerFooter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4:I24"/>
  <sheetViews>
    <sheetView view="pageLayout" topLeftCell="A4" zoomScale="70" zoomScaleNormal="85" zoomScaleSheetLayoutView="100" zoomScalePageLayoutView="70" workbookViewId="0">
      <selection activeCell="C23" sqref="C23"/>
    </sheetView>
  </sheetViews>
  <sheetFormatPr baseColWidth="10" defaultRowHeight="15" x14ac:dyDescent="0.25"/>
  <cols>
    <col min="1" max="1" width="5.7109375" style="6" customWidth="1"/>
    <col min="2" max="2" width="13.42578125" style="6" customWidth="1"/>
    <col min="3" max="3" width="40.7109375" style="24" customWidth="1"/>
    <col min="4" max="4" width="25.710937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65" t="s">
        <v>79</v>
      </c>
      <c r="D4" s="65"/>
      <c r="E4" s="65"/>
      <c r="F4" s="65"/>
      <c r="G4" s="65"/>
    </row>
    <row r="5" spans="1:9" x14ac:dyDescent="0.25">
      <c r="C5" s="65"/>
      <c r="D5" s="65"/>
      <c r="E5" s="65"/>
      <c r="F5" s="65"/>
      <c r="G5" s="65"/>
    </row>
    <row r="8" spans="1:9" ht="18" customHeight="1" x14ac:dyDescent="0.25"/>
    <row r="9" spans="1:9" ht="21" customHeight="1" x14ac:dyDescent="0.25">
      <c r="A9" s="71" t="s">
        <v>0</v>
      </c>
      <c r="B9" s="71"/>
      <c r="C9" s="1" t="s">
        <v>50</v>
      </c>
      <c r="D9" s="72" t="s">
        <v>15</v>
      </c>
      <c r="E9" s="72"/>
      <c r="F9" s="2" t="s">
        <v>1</v>
      </c>
      <c r="G9" s="73" t="s">
        <v>51</v>
      </c>
      <c r="H9" s="74"/>
      <c r="I9" s="74"/>
    </row>
    <row r="10" spans="1:9" ht="15.75" customHeight="1" x14ac:dyDescent="0.25">
      <c r="A10" s="71" t="s">
        <v>2</v>
      </c>
      <c r="B10" s="71"/>
      <c r="C10" s="3" t="s">
        <v>14</v>
      </c>
      <c r="D10" s="72"/>
      <c r="E10" s="72"/>
    </row>
    <row r="11" spans="1:9" ht="15.75" thickBot="1" x14ac:dyDescent="0.3">
      <c r="A11" s="33"/>
      <c r="B11" s="33"/>
      <c r="C11" s="76" t="s">
        <v>3</v>
      </c>
      <c r="D11" s="76"/>
      <c r="E11" s="34"/>
      <c r="F11" s="76" t="s">
        <v>4</v>
      </c>
      <c r="G11" s="76"/>
      <c r="H11" s="35"/>
    </row>
    <row r="12" spans="1:9" s="11" customFormat="1" ht="15.75" thickBot="1" x14ac:dyDescent="0.3">
      <c r="A12" s="36" t="s">
        <v>5</v>
      </c>
      <c r="B12" s="37" t="s">
        <v>6</v>
      </c>
      <c r="C12" s="37" t="s">
        <v>7</v>
      </c>
      <c r="D12" s="37" t="s">
        <v>8</v>
      </c>
      <c r="E12" s="37" t="s">
        <v>9</v>
      </c>
      <c r="F12" s="38" t="s">
        <v>10</v>
      </c>
      <c r="G12" s="37" t="s">
        <v>11</v>
      </c>
      <c r="H12" s="38" t="s">
        <v>12</v>
      </c>
      <c r="I12" s="10" t="s">
        <v>13</v>
      </c>
    </row>
    <row r="13" spans="1:9" s="18" customFormat="1" ht="27" customHeight="1" x14ac:dyDescent="0.2">
      <c r="A13" s="39">
        <v>1</v>
      </c>
      <c r="B13" s="40" t="s">
        <v>57</v>
      </c>
      <c r="C13" s="41" t="s">
        <v>59</v>
      </c>
      <c r="D13" s="43" t="s">
        <v>22</v>
      </c>
      <c r="E13" s="41" t="s">
        <v>60</v>
      </c>
      <c r="F13" s="42">
        <v>43536</v>
      </c>
      <c r="G13" s="42">
        <v>43544</v>
      </c>
      <c r="H13" s="40">
        <v>892878</v>
      </c>
      <c r="I13" s="17">
        <v>1342.26</v>
      </c>
    </row>
    <row r="14" spans="1:9" s="20" customFormat="1" ht="14.25" x14ac:dyDescent="0.2">
      <c r="A14" s="39">
        <v>2</v>
      </c>
      <c r="B14" s="40" t="s">
        <v>58</v>
      </c>
      <c r="C14" s="41" t="s">
        <v>61</v>
      </c>
      <c r="D14" s="43" t="s">
        <v>22</v>
      </c>
      <c r="E14" s="41" t="s">
        <v>62</v>
      </c>
      <c r="F14" s="42">
        <v>43537</v>
      </c>
      <c r="G14" s="42">
        <v>43544</v>
      </c>
      <c r="H14" s="40">
        <v>906222</v>
      </c>
      <c r="I14" s="17">
        <v>2695.44</v>
      </c>
    </row>
    <row r="16" spans="1:9" ht="15.75" thickBot="1" x14ac:dyDescent="0.3">
      <c r="A16"/>
      <c r="B16"/>
      <c r="C16"/>
      <c r="D16"/>
      <c r="E16"/>
      <c r="F16"/>
      <c r="G16"/>
      <c r="H16"/>
      <c r="I16"/>
    </row>
    <row r="17" spans="1:9" ht="24" customHeight="1" thickBot="1" x14ac:dyDescent="0.3">
      <c r="A17" s="21"/>
      <c r="B17" s="66" t="s">
        <v>20</v>
      </c>
      <c r="C17" s="66"/>
      <c r="D17" s="22"/>
      <c r="E17" s="22"/>
      <c r="G17" s="69" t="s">
        <v>17</v>
      </c>
      <c r="H17" s="70"/>
      <c r="I17" s="57">
        <f>SUM(I13:I14)</f>
        <v>4037.7</v>
      </c>
    </row>
    <row r="18" spans="1:9" ht="15.75" thickBot="1" x14ac:dyDescent="0.3">
      <c r="A18"/>
      <c r="B18"/>
      <c r="C18"/>
      <c r="D18"/>
      <c r="E18"/>
      <c r="F18"/>
      <c r="G18"/>
      <c r="H18"/>
      <c r="I18" s="23"/>
    </row>
    <row r="19" spans="1:9" ht="18" thickBot="1" x14ac:dyDescent="0.3">
      <c r="A19"/>
      <c r="B19" s="66">
        <f>5+7+2</f>
        <v>14</v>
      </c>
      <c r="C19" s="66"/>
      <c r="D19"/>
      <c r="E19"/>
      <c r="F19"/>
      <c r="G19" s="69" t="s">
        <v>19</v>
      </c>
      <c r="H19" s="70"/>
      <c r="I19" s="57">
        <f>I17+'FEBRERO 2019'!I23</f>
        <v>62317.81</v>
      </c>
    </row>
    <row r="20" spans="1:9" x14ac:dyDescent="0.25">
      <c r="A20"/>
      <c r="B20" s="67" t="s">
        <v>18</v>
      </c>
      <c r="C20" s="67"/>
      <c r="D20"/>
      <c r="E20"/>
      <c r="F20"/>
      <c r="G20"/>
      <c r="H20"/>
      <c r="I20"/>
    </row>
    <row r="21" spans="1:9" x14ac:dyDescent="0.25">
      <c r="A21"/>
      <c r="B21"/>
      <c r="C21"/>
      <c r="D21"/>
      <c r="E21"/>
      <c r="F21"/>
      <c r="G21"/>
      <c r="H21"/>
      <c r="I21"/>
    </row>
    <row r="22" spans="1:9" x14ac:dyDescent="0.25">
      <c r="A22"/>
      <c r="B22"/>
      <c r="C22"/>
      <c r="D22"/>
      <c r="E22"/>
      <c r="F22"/>
      <c r="G22"/>
      <c r="H22"/>
      <c r="I22"/>
    </row>
    <row r="23" spans="1:9" x14ac:dyDescent="0.25">
      <c r="A23"/>
      <c r="B23"/>
      <c r="C23"/>
      <c r="D23"/>
      <c r="E23"/>
      <c r="F23"/>
      <c r="G23"/>
      <c r="H23"/>
      <c r="I23"/>
    </row>
    <row r="24" spans="1:9" x14ac:dyDescent="0.25">
      <c r="A24"/>
      <c r="B24"/>
      <c r="C24"/>
      <c r="D24"/>
      <c r="E24"/>
      <c r="F24"/>
      <c r="G24"/>
      <c r="H24"/>
      <c r="I24"/>
    </row>
  </sheetData>
  <mergeCells count="12">
    <mergeCell ref="C4:G5"/>
    <mergeCell ref="B19:C19"/>
    <mergeCell ref="B20:C20"/>
    <mergeCell ref="G19:H19"/>
    <mergeCell ref="B17:C17"/>
    <mergeCell ref="G17:H17"/>
    <mergeCell ref="A9:B9"/>
    <mergeCell ref="D9:E10"/>
    <mergeCell ref="G9:I9"/>
    <mergeCell ref="A10:B10"/>
    <mergeCell ref="C11:D11"/>
    <mergeCell ref="F11:G11"/>
  </mergeCells>
  <pageMargins left="1" right="1" top="1" bottom="1" header="0.5" footer="0.5"/>
  <pageSetup paperSize="5" scale="76" fitToHeight="0" orientation="landscape" r:id="rId1"/>
  <headerFooter>
    <oddFooter>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A4:I30"/>
  <sheetViews>
    <sheetView view="pageLayout" topLeftCell="A7" zoomScale="70" zoomScaleNormal="85" zoomScaleSheetLayoutView="100" zoomScalePageLayoutView="70" workbookViewId="0">
      <selection activeCell="D24" sqref="D24"/>
    </sheetView>
  </sheetViews>
  <sheetFormatPr baseColWidth="10" defaultRowHeight="15" x14ac:dyDescent="0.25"/>
  <cols>
    <col min="1" max="1" width="5.7109375" style="6" customWidth="1"/>
    <col min="2" max="2" width="12.85546875" style="6" customWidth="1"/>
    <col min="3" max="3" width="40.7109375" style="24" customWidth="1"/>
    <col min="4" max="4" width="27.4257812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65" t="s">
        <v>79</v>
      </c>
      <c r="D4" s="65"/>
      <c r="E4" s="65"/>
      <c r="F4" s="65"/>
      <c r="G4" s="65"/>
    </row>
    <row r="5" spans="1:9" x14ac:dyDescent="0.25">
      <c r="C5" s="65"/>
      <c r="D5" s="65"/>
      <c r="E5" s="65"/>
      <c r="F5" s="65"/>
      <c r="G5" s="65"/>
    </row>
    <row r="8" spans="1:9" ht="19.5" customHeight="1" x14ac:dyDescent="0.25"/>
    <row r="9" spans="1:9" ht="21" customHeight="1" x14ac:dyDescent="0.25">
      <c r="A9" s="71" t="s">
        <v>0</v>
      </c>
      <c r="B9" s="71"/>
      <c r="C9" s="1" t="s">
        <v>64</v>
      </c>
      <c r="D9" s="72" t="s">
        <v>15</v>
      </c>
      <c r="E9" s="72"/>
      <c r="F9" s="2" t="s">
        <v>1</v>
      </c>
      <c r="G9" s="73" t="s">
        <v>65</v>
      </c>
      <c r="H9" s="74"/>
      <c r="I9" s="74"/>
    </row>
    <row r="10" spans="1:9" ht="15.75" customHeight="1" x14ac:dyDescent="0.25">
      <c r="A10" s="71" t="s">
        <v>2</v>
      </c>
      <c r="B10" s="71"/>
      <c r="C10" s="3" t="s">
        <v>14</v>
      </c>
      <c r="D10" s="72"/>
      <c r="E10" s="72"/>
    </row>
    <row r="11" spans="1:9" ht="15.75" thickBot="1" x14ac:dyDescent="0.3">
      <c r="C11" s="75" t="s">
        <v>3</v>
      </c>
      <c r="D11" s="75"/>
      <c r="E11" s="47"/>
      <c r="F11" s="75" t="s">
        <v>4</v>
      </c>
      <c r="G11" s="75"/>
    </row>
    <row r="12" spans="1:9" s="11" customFormat="1" ht="15.75" thickBot="1" x14ac:dyDescent="0.3">
      <c r="A12" s="7" t="s">
        <v>5</v>
      </c>
      <c r="B12" s="8" t="s">
        <v>6</v>
      </c>
      <c r="C12" s="8" t="s">
        <v>7</v>
      </c>
      <c r="D12" s="8" t="s">
        <v>8</v>
      </c>
      <c r="E12" s="8" t="s">
        <v>9</v>
      </c>
      <c r="F12" s="9" t="s">
        <v>10</v>
      </c>
      <c r="G12" s="8" t="s">
        <v>11</v>
      </c>
      <c r="H12" s="9" t="s">
        <v>12</v>
      </c>
      <c r="I12" s="10" t="s">
        <v>13</v>
      </c>
    </row>
    <row r="13" spans="1:9" s="18" customFormat="1" ht="12.75" x14ac:dyDescent="0.2">
      <c r="A13" s="12">
        <v>1</v>
      </c>
      <c r="B13" s="13" t="s">
        <v>63</v>
      </c>
      <c r="C13" s="14" t="s">
        <v>23</v>
      </c>
      <c r="D13" s="44" t="s">
        <v>22</v>
      </c>
      <c r="E13" s="15" t="s">
        <v>66</v>
      </c>
      <c r="F13" s="16">
        <v>43556</v>
      </c>
      <c r="G13" s="16">
        <v>43563</v>
      </c>
      <c r="H13" s="13">
        <v>899301</v>
      </c>
      <c r="I13" s="17">
        <v>1263</v>
      </c>
    </row>
    <row r="14" spans="1:9" s="46" customFormat="1" ht="14.25" x14ac:dyDescent="0.2">
      <c r="A14" s="51">
        <v>2</v>
      </c>
      <c r="B14" s="51" t="s">
        <v>67</v>
      </c>
      <c r="C14" s="52" t="s">
        <v>85</v>
      </c>
      <c r="D14" s="53" t="s">
        <v>22</v>
      </c>
      <c r="E14" s="54"/>
      <c r="F14" s="55">
        <v>43539</v>
      </c>
      <c r="G14" s="55">
        <v>43551</v>
      </c>
      <c r="H14" s="51"/>
      <c r="I14" s="56"/>
    </row>
    <row r="15" spans="1:9" s="18" customFormat="1" ht="38.25" customHeight="1" x14ac:dyDescent="0.2">
      <c r="A15" s="12">
        <v>3</v>
      </c>
      <c r="B15" s="13" t="s">
        <v>68</v>
      </c>
      <c r="C15" s="14" t="s">
        <v>23</v>
      </c>
      <c r="D15" s="44" t="s">
        <v>69</v>
      </c>
      <c r="E15" s="15" t="s">
        <v>66</v>
      </c>
      <c r="F15" s="16">
        <v>43560</v>
      </c>
      <c r="G15" s="16">
        <v>43567</v>
      </c>
      <c r="H15" s="13">
        <v>899300</v>
      </c>
      <c r="I15" s="17">
        <v>16244.55</v>
      </c>
    </row>
    <row r="16" spans="1:9" s="20" customFormat="1" ht="38.25" x14ac:dyDescent="0.2">
      <c r="A16" s="12">
        <v>4</v>
      </c>
      <c r="B16" s="13" t="s">
        <v>70</v>
      </c>
      <c r="C16" s="14" t="s">
        <v>23</v>
      </c>
      <c r="D16" s="44" t="s">
        <v>69</v>
      </c>
      <c r="E16" s="15" t="s">
        <v>66</v>
      </c>
      <c r="F16" s="16">
        <v>43560</v>
      </c>
      <c r="G16" s="16">
        <v>43567</v>
      </c>
      <c r="H16" s="13">
        <v>899299</v>
      </c>
      <c r="I16" s="17">
        <v>15092.26</v>
      </c>
    </row>
    <row r="17" spans="1:9" s="46" customFormat="1" ht="14.25" x14ac:dyDescent="0.2">
      <c r="A17" s="51">
        <v>5</v>
      </c>
      <c r="B17" s="51" t="s">
        <v>71</v>
      </c>
      <c r="C17" s="52" t="s">
        <v>86</v>
      </c>
      <c r="D17" s="53" t="s">
        <v>22</v>
      </c>
      <c r="E17" s="54"/>
      <c r="F17" s="55"/>
      <c r="G17" s="55"/>
      <c r="H17" s="51"/>
      <c r="I17" s="56"/>
    </row>
    <row r="18" spans="1:9" s="20" customFormat="1" ht="25.5" x14ac:dyDescent="0.2">
      <c r="A18" s="51">
        <v>6</v>
      </c>
      <c r="B18" s="51" t="s">
        <v>72</v>
      </c>
      <c r="C18" s="52" t="s">
        <v>75</v>
      </c>
      <c r="D18" s="53" t="s">
        <v>16</v>
      </c>
      <c r="E18" s="54" t="s">
        <v>76</v>
      </c>
      <c r="F18" s="55">
        <v>43556</v>
      </c>
      <c r="G18" s="55">
        <v>43563</v>
      </c>
      <c r="H18" s="51">
        <v>905410</v>
      </c>
      <c r="I18" s="56">
        <v>5827.88</v>
      </c>
    </row>
    <row r="19" spans="1:9" s="46" customFormat="1" ht="14.25" x14ac:dyDescent="0.2">
      <c r="A19" s="51">
        <v>7</v>
      </c>
      <c r="B19" s="51" t="s">
        <v>73</v>
      </c>
      <c r="C19" s="52" t="s">
        <v>87</v>
      </c>
      <c r="D19" s="53"/>
      <c r="E19" s="54"/>
      <c r="F19" s="55">
        <v>43560</v>
      </c>
      <c r="G19" s="55">
        <v>43574</v>
      </c>
      <c r="H19" s="51"/>
      <c r="I19" s="56"/>
    </row>
    <row r="20" spans="1:9" s="20" customFormat="1" ht="14.25" x14ac:dyDescent="0.2">
      <c r="A20" s="12">
        <v>9</v>
      </c>
      <c r="B20" s="13" t="s">
        <v>74</v>
      </c>
      <c r="C20" s="14" t="s">
        <v>23</v>
      </c>
      <c r="D20" s="44" t="s">
        <v>16</v>
      </c>
      <c r="E20" s="15" t="s">
        <v>77</v>
      </c>
      <c r="F20" s="16">
        <v>43560</v>
      </c>
      <c r="G20" s="16">
        <v>43567</v>
      </c>
      <c r="H20" s="13">
        <v>899302</v>
      </c>
      <c r="I20" s="17">
        <v>2728.54</v>
      </c>
    </row>
    <row r="22" spans="1:9" ht="15.75" thickBot="1" x14ac:dyDescent="0.3">
      <c r="A22"/>
      <c r="B22"/>
      <c r="C22"/>
      <c r="D22"/>
      <c r="E22"/>
      <c r="F22"/>
      <c r="G22"/>
      <c r="H22"/>
      <c r="I22"/>
    </row>
    <row r="23" spans="1:9" ht="24" customHeight="1" thickBot="1" x14ac:dyDescent="0.3">
      <c r="A23" s="21"/>
      <c r="B23" s="66" t="s">
        <v>78</v>
      </c>
      <c r="C23" s="66"/>
      <c r="D23" s="22"/>
      <c r="E23" s="22"/>
      <c r="G23" s="69" t="s">
        <v>17</v>
      </c>
      <c r="H23" s="70"/>
      <c r="I23" s="57">
        <f>SUM(I13:I20)</f>
        <v>41156.229999999996</v>
      </c>
    </row>
    <row r="24" spans="1:9" ht="15.75" thickBot="1" x14ac:dyDescent="0.3">
      <c r="A24"/>
      <c r="B24"/>
      <c r="C24"/>
      <c r="D24"/>
      <c r="E24"/>
      <c r="F24"/>
      <c r="G24"/>
      <c r="H24"/>
      <c r="I24" s="23"/>
    </row>
    <row r="25" spans="1:9" ht="18" thickBot="1" x14ac:dyDescent="0.3">
      <c r="A25"/>
      <c r="B25" s="66">
        <f>5+7+2+9</f>
        <v>23</v>
      </c>
      <c r="C25" s="66"/>
      <c r="D25"/>
      <c r="E25"/>
      <c r="F25"/>
      <c r="G25" s="69" t="s">
        <v>19</v>
      </c>
      <c r="H25" s="70"/>
      <c r="I25" s="57">
        <f>'MARZO 2019'!I19+I23</f>
        <v>103474.04</v>
      </c>
    </row>
    <row r="26" spans="1:9" x14ac:dyDescent="0.25">
      <c r="A26"/>
      <c r="B26" s="77" t="s">
        <v>18</v>
      </c>
      <c r="C26" s="77"/>
      <c r="D26"/>
      <c r="E26"/>
      <c r="F26"/>
      <c r="G26"/>
      <c r="H26"/>
      <c r="I26"/>
    </row>
    <row r="27" spans="1:9" x14ac:dyDescent="0.25">
      <c r="A27"/>
      <c r="B27"/>
      <c r="C27"/>
      <c r="D27"/>
      <c r="E27"/>
      <c r="F27"/>
      <c r="G27"/>
      <c r="H27"/>
      <c r="I27"/>
    </row>
    <row r="28" spans="1:9" x14ac:dyDescent="0.25">
      <c r="A28"/>
      <c r="B28"/>
      <c r="C28"/>
      <c r="D28"/>
      <c r="E28"/>
      <c r="F28"/>
      <c r="G28"/>
      <c r="H28"/>
      <c r="I28"/>
    </row>
    <row r="29" spans="1:9" x14ac:dyDescent="0.25">
      <c r="A29"/>
      <c r="B29"/>
      <c r="C29"/>
      <c r="D29"/>
      <c r="E29"/>
      <c r="F29"/>
      <c r="G29"/>
      <c r="H29"/>
      <c r="I29"/>
    </row>
    <row r="30" spans="1:9" x14ac:dyDescent="0.25">
      <c r="A30"/>
      <c r="B30"/>
      <c r="C30"/>
      <c r="D30"/>
      <c r="E30"/>
      <c r="F30"/>
      <c r="G30"/>
      <c r="H30"/>
      <c r="I30"/>
    </row>
  </sheetData>
  <mergeCells count="12">
    <mergeCell ref="B23:C23"/>
    <mergeCell ref="G23:H23"/>
    <mergeCell ref="B25:C25"/>
    <mergeCell ref="G25:H25"/>
    <mergeCell ref="B26:C26"/>
    <mergeCell ref="C11:D11"/>
    <mergeCell ref="F11:G11"/>
    <mergeCell ref="C4:G5"/>
    <mergeCell ref="A9:B9"/>
    <mergeCell ref="D9:E10"/>
    <mergeCell ref="G9:I9"/>
    <mergeCell ref="A10:B10"/>
  </mergeCells>
  <pageMargins left="1" right="1" top="1" bottom="1" header="0.5" footer="0.5"/>
  <pageSetup paperSize="5" scale="76" fitToHeight="0" orientation="landscape" r:id="rId1"/>
  <headerFooter>
    <oddFooter>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  <pageSetUpPr fitToPage="1"/>
  </sheetPr>
  <dimension ref="A4:I33"/>
  <sheetViews>
    <sheetView view="pageLayout" topLeftCell="A12" zoomScale="70" zoomScaleNormal="85" zoomScaleSheetLayoutView="100" zoomScalePageLayoutView="70" workbookViewId="0">
      <selection activeCell="D27" sqref="D27"/>
    </sheetView>
  </sheetViews>
  <sheetFormatPr baseColWidth="10" defaultRowHeight="15" x14ac:dyDescent="0.25"/>
  <cols>
    <col min="1" max="1" width="5.7109375" style="6" customWidth="1"/>
    <col min="2" max="2" width="12.85546875" style="6" customWidth="1"/>
    <col min="3" max="3" width="40.7109375" style="24" customWidth="1"/>
    <col min="4" max="4" width="27.4257812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65" t="s">
        <v>79</v>
      </c>
      <c r="D4" s="65"/>
      <c r="E4" s="65"/>
      <c r="F4" s="65"/>
      <c r="G4" s="65"/>
    </row>
    <row r="5" spans="1:9" x14ac:dyDescent="0.25">
      <c r="C5" s="65"/>
      <c r="D5" s="65"/>
      <c r="E5" s="65"/>
      <c r="F5" s="65"/>
      <c r="G5" s="65"/>
    </row>
    <row r="8" spans="1:9" ht="19.5" customHeight="1" x14ac:dyDescent="0.25"/>
    <row r="9" spans="1:9" ht="21" customHeight="1" x14ac:dyDescent="0.25">
      <c r="A9" s="71" t="s">
        <v>0</v>
      </c>
      <c r="B9" s="71"/>
      <c r="C9" s="1" t="s">
        <v>111</v>
      </c>
      <c r="D9" s="72" t="s">
        <v>15</v>
      </c>
      <c r="E9" s="72"/>
      <c r="F9" s="2" t="s">
        <v>1</v>
      </c>
      <c r="G9" s="73" t="s">
        <v>112</v>
      </c>
      <c r="H9" s="74"/>
      <c r="I9" s="74"/>
    </row>
    <row r="10" spans="1:9" ht="15.75" customHeight="1" x14ac:dyDescent="0.25">
      <c r="A10" s="71" t="s">
        <v>2</v>
      </c>
      <c r="B10" s="71"/>
      <c r="C10" s="3" t="s">
        <v>14</v>
      </c>
      <c r="D10" s="72"/>
      <c r="E10" s="72"/>
    </row>
    <row r="11" spans="1:9" ht="15.75" thickBot="1" x14ac:dyDescent="0.3">
      <c r="C11" s="75" t="s">
        <v>3</v>
      </c>
      <c r="D11" s="75"/>
      <c r="E11" s="47"/>
      <c r="F11" s="75" t="s">
        <v>4</v>
      </c>
      <c r="G11" s="75"/>
    </row>
    <row r="12" spans="1:9" s="11" customFormat="1" ht="15.75" thickBot="1" x14ac:dyDescent="0.3">
      <c r="A12" s="7" t="s">
        <v>5</v>
      </c>
      <c r="B12" s="8" t="s">
        <v>6</v>
      </c>
      <c r="C12" s="8" t="s">
        <v>7</v>
      </c>
      <c r="D12" s="8" t="s">
        <v>8</v>
      </c>
      <c r="E12" s="8" t="s">
        <v>9</v>
      </c>
      <c r="F12" s="9" t="s">
        <v>10</v>
      </c>
      <c r="G12" s="8" t="s">
        <v>11</v>
      </c>
      <c r="H12" s="9" t="s">
        <v>12</v>
      </c>
      <c r="I12" s="10" t="s">
        <v>13</v>
      </c>
    </row>
    <row r="13" spans="1:9" s="11" customFormat="1" ht="36.75" customHeight="1" x14ac:dyDescent="0.25">
      <c r="A13" s="12">
        <v>1</v>
      </c>
      <c r="B13" s="13" t="s">
        <v>73</v>
      </c>
      <c r="C13" s="14" t="s">
        <v>98</v>
      </c>
      <c r="D13" s="44" t="s">
        <v>22</v>
      </c>
      <c r="E13" s="15" t="s">
        <v>99</v>
      </c>
      <c r="F13" s="16">
        <v>43567</v>
      </c>
      <c r="G13" s="16">
        <v>43574</v>
      </c>
      <c r="H13" s="13">
        <v>911946</v>
      </c>
      <c r="I13" s="17">
        <v>1342.26</v>
      </c>
    </row>
    <row r="14" spans="1:9" s="11" customFormat="1" ht="36.75" customHeight="1" x14ac:dyDescent="0.25">
      <c r="A14" s="51">
        <v>2</v>
      </c>
      <c r="B14" s="51" t="s">
        <v>92</v>
      </c>
      <c r="C14" s="52" t="s">
        <v>93</v>
      </c>
      <c r="D14" s="53" t="s">
        <v>22</v>
      </c>
      <c r="E14" s="54" t="s">
        <v>94</v>
      </c>
      <c r="F14" s="55">
        <v>43600</v>
      </c>
      <c r="G14" s="55">
        <v>43607</v>
      </c>
      <c r="H14" s="51">
        <v>906694</v>
      </c>
      <c r="I14" s="56">
        <v>2114.08</v>
      </c>
    </row>
    <row r="15" spans="1:9" s="11" customFormat="1" ht="36.75" customHeight="1" x14ac:dyDescent="0.25">
      <c r="A15" s="12">
        <v>3</v>
      </c>
      <c r="B15" s="13" t="s">
        <v>95</v>
      </c>
      <c r="C15" s="14" t="s">
        <v>96</v>
      </c>
      <c r="D15" s="44" t="s">
        <v>22</v>
      </c>
      <c r="E15" s="15" t="s">
        <v>97</v>
      </c>
      <c r="F15" s="16">
        <v>43606</v>
      </c>
      <c r="G15" s="16">
        <v>43613</v>
      </c>
      <c r="H15" s="13">
        <v>907382</v>
      </c>
      <c r="I15" s="17">
        <v>30878.52</v>
      </c>
    </row>
    <row r="16" spans="1:9" s="18" customFormat="1" ht="38.25" x14ac:dyDescent="0.2">
      <c r="A16" s="12">
        <v>4</v>
      </c>
      <c r="B16" s="13" t="s">
        <v>88</v>
      </c>
      <c r="C16" s="14" t="s">
        <v>89</v>
      </c>
      <c r="D16" s="44" t="s">
        <v>90</v>
      </c>
      <c r="E16" s="15" t="s">
        <v>91</v>
      </c>
      <c r="F16" s="16">
        <v>43602</v>
      </c>
      <c r="G16" s="16">
        <v>43609</v>
      </c>
      <c r="H16" s="13">
        <v>907456</v>
      </c>
      <c r="I16" s="17">
        <v>8098.45</v>
      </c>
    </row>
    <row r="17" spans="1:9" s="18" customFormat="1" ht="38.25" customHeight="1" x14ac:dyDescent="0.2">
      <c r="A17" s="12"/>
      <c r="B17" s="13"/>
      <c r="C17" s="14"/>
      <c r="D17" s="44"/>
      <c r="E17" s="15"/>
      <c r="F17" s="16"/>
      <c r="G17" s="16"/>
      <c r="H17" s="13"/>
      <c r="I17" s="17"/>
    </row>
    <row r="18" spans="1:9" s="20" customFormat="1" ht="14.25" x14ac:dyDescent="0.2">
      <c r="A18" s="12"/>
      <c r="B18" s="13"/>
      <c r="C18" s="14"/>
      <c r="D18" s="44"/>
      <c r="E18" s="15"/>
      <c r="F18" s="16"/>
      <c r="G18" s="16"/>
      <c r="H18" s="13"/>
      <c r="I18" s="17"/>
    </row>
    <row r="19" spans="1:9" s="46" customFormat="1" ht="14.25" x14ac:dyDescent="0.2">
      <c r="A19" s="51"/>
      <c r="B19" s="51"/>
      <c r="C19" s="52"/>
      <c r="D19" s="53"/>
      <c r="E19" s="54"/>
      <c r="F19" s="55"/>
      <c r="G19" s="55"/>
      <c r="H19" s="51"/>
      <c r="I19" s="56"/>
    </row>
    <row r="20" spans="1:9" s="20" customFormat="1" ht="14.25" x14ac:dyDescent="0.2">
      <c r="A20" s="51"/>
      <c r="B20" s="51"/>
      <c r="C20" s="52"/>
      <c r="D20" s="53"/>
      <c r="E20" s="54"/>
      <c r="F20" s="55"/>
      <c r="G20" s="55"/>
      <c r="H20" s="51"/>
      <c r="I20" s="56"/>
    </row>
    <row r="21" spans="1:9" s="46" customFormat="1" ht="14.25" x14ac:dyDescent="0.2">
      <c r="A21" s="51"/>
      <c r="B21" s="51"/>
      <c r="C21" s="52"/>
      <c r="D21" s="53"/>
      <c r="E21" s="54"/>
      <c r="F21" s="55"/>
      <c r="G21" s="55"/>
      <c r="H21" s="51"/>
      <c r="I21" s="56"/>
    </row>
    <row r="22" spans="1:9" s="46" customFormat="1" ht="14.25" x14ac:dyDescent="0.2">
      <c r="A22" s="51"/>
      <c r="B22" s="51"/>
      <c r="C22" s="52"/>
      <c r="D22" s="53"/>
      <c r="E22" s="54"/>
      <c r="F22" s="55"/>
      <c r="G22" s="55"/>
      <c r="H22" s="51"/>
      <c r="I22" s="56"/>
    </row>
    <row r="23" spans="1:9" s="20" customFormat="1" ht="14.25" x14ac:dyDescent="0.2">
      <c r="A23" s="12"/>
      <c r="B23" s="13"/>
      <c r="C23" s="14"/>
      <c r="D23" s="44"/>
      <c r="E23" s="15"/>
      <c r="F23" s="16"/>
      <c r="G23" s="16"/>
      <c r="H23" s="13"/>
      <c r="I23" s="17"/>
    </row>
    <row r="25" spans="1:9" ht="15.75" thickBot="1" x14ac:dyDescent="0.3">
      <c r="A25"/>
      <c r="B25"/>
      <c r="C25"/>
      <c r="D25"/>
      <c r="E25"/>
      <c r="F25"/>
      <c r="G25"/>
      <c r="H25"/>
      <c r="I25"/>
    </row>
    <row r="26" spans="1:9" ht="24" customHeight="1" thickBot="1" x14ac:dyDescent="0.3">
      <c r="A26" s="21"/>
      <c r="B26" s="66" t="s">
        <v>100</v>
      </c>
      <c r="C26" s="66"/>
      <c r="D26" s="22"/>
      <c r="E26" s="22"/>
      <c r="G26" s="69" t="s">
        <v>17</v>
      </c>
      <c r="H26" s="70"/>
      <c r="I26" s="57">
        <f>SUM(I16:I23)</f>
        <v>8098.45</v>
      </c>
    </row>
    <row r="27" spans="1:9" ht="15.75" thickBot="1" x14ac:dyDescent="0.3">
      <c r="A27"/>
      <c r="B27"/>
      <c r="C27"/>
      <c r="D27"/>
      <c r="E27"/>
      <c r="F27"/>
      <c r="G27"/>
      <c r="H27"/>
      <c r="I27" s="23"/>
    </row>
    <row r="28" spans="1:9" ht="18" thickBot="1" x14ac:dyDescent="0.3">
      <c r="A28"/>
      <c r="B28" s="66">
        <f>5+7+2+9+4</f>
        <v>27</v>
      </c>
      <c r="C28" s="66"/>
      <c r="D28"/>
      <c r="E28"/>
      <c r="F28"/>
      <c r="G28" s="69" t="s">
        <v>19</v>
      </c>
      <c r="H28" s="70"/>
      <c r="I28" s="57">
        <f>I26+'ABRIL 2019 '!I25</f>
        <v>111572.48999999999</v>
      </c>
    </row>
    <row r="29" spans="1:9" x14ac:dyDescent="0.25">
      <c r="A29"/>
      <c r="B29" s="77" t="s">
        <v>18</v>
      </c>
      <c r="C29" s="77"/>
      <c r="D29"/>
      <c r="E29"/>
      <c r="F29"/>
      <c r="G29"/>
      <c r="H29"/>
      <c r="I29"/>
    </row>
    <row r="30" spans="1:9" x14ac:dyDescent="0.25">
      <c r="A30"/>
      <c r="B30"/>
      <c r="C30"/>
      <c r="D30"/>
      <c r="E30"/>
      <c r="F30"/>
      <c r="G30"/>
      <c r="H30"/>
      <c r="I30"/>
    </row>
    <row r="31" spans="1:9" x14ac:dyDescent="0.25">
      <c r="A31"/>
      <c r="B31"/>
      <c r="C31"/>
      <c r="D31"/>
      <c r="E31"/>
      <c r="F31"/>
      <c r="G31"/>
      <c r="H31"/>
      <c r="I31"/>
    </row>
    <row r="32" spans="1:9" x14ac:dyDescent="0.25">
      <c r="A32"/>
      <c r="B32"/>
      <c r="C32"/>
      <c r="D32"/>
      <c r="E32"/>
      <c r="F32"/>
      <c r="G32"/>
      <c r="H32"/>
      <c r="I32"/>
    </row>
    <row r="33" spans="1:9" x14ac:dyDescent="0.25">
      <c r="A33"/>
      <c r="B33"/>
      <c r="C33"/>
      <c r="D33"/>
      <c r="E33"/>
      <c r="F33"/>
      <c r="G33"/>
      <c r="H33"/>
      <c r="I33"/>
    </row>
  </sheetData>
  <mergeCells count="12">
    <mergeCell ref="B26:C26"/>
    <mergeCell ref="G26:H26"/>
    <mergeCell ref="B28:C28"/>
    <mergeCell ref="G28:H28"/>
    <mergeCell ref="B29:C29"/>
    <mergeCell ref="C11:D11"/>
    <mergeCell ref="F11:G11"/>
    <mergeCell ref="C4:G5"/>
    <mergeCell ref="A9:B9"/>
    <mergeCell ref="D9:E10"/>
    <mergeCell ref="G9:I9"/>
    <mergeCell ref="A10:B10"/>
  </mergeCells>
  <pageMargins left="1" right="1" top="1" bottom="1" header="0.5" footer="0.5"/>
  <pageSetup paperSize="5" scale="76" fitToHeight="0" orientation="landscape" r:id="rId1"/>
  <headerFooter>
    <oddFooter>&amp;R&amp;P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39997558519241921"/>
    <pageSetUpPr fitToPage="1"/>
  </sheetPr>
  <dimension ref="A4:I30"/>
  <sheetViews>
    <sheetView view="pageLayout" topLeftCell="A10" zoomScale="80" zoomScaleNormal="85" zoomScaleSheetLayoutView="100" zoomScalePageLayoutView="80" workbookViewId="0">
      <selection activeCell="D26" sqref="D26"/>
    </sheetView>
  </sheetViews>
  <sheetFormatPr baseColWidth="10" defaultRowHeight="15" x14ac:dyDescent="0.25"/>
  <cols>
    <col min="1" max="1" width="5.7109375" style="6" customWidth="1"/>
    <col min="2" max="2" width="12.85546875" style="6" customWidth="1"/>
    <col min="3" max="3" width="40.7109375" style="24" customWidth="1"/>
    <col min="4" max="4" width="27.4257812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65" t="s">
        <v>79</v>
      </c>
      <c r="D4" s="65"/>
      <c r="E4" s="65"/>
      <c r="F4" s="65"/>
      <c r="G4" s="65"/>
    </row>
    <row r="5" spans="1:9" x14ac:dyDescent="0.25">
      <c r="C5" s="65"/>
      <c r="D5" s="65"/>
      <c r="E5" s="65"/>
      <c r="F5" s="65"/>
      <c r="G5" s="65"/>
    </row>
    <row r="8" spans="1:9" ht="19.5" customHeight="1" x14ac:dyDescent="0.25"/>
    <row r="9" spans="1:9" ht="21" customHeight="1" x14ac:dyDescent="0.25">
      <c r="A9" s="71" t="s">
        <v>0</v>
      </c>
      <c r="B9" s="71"/>
      <c r="C9" s="1" t="s">
        <v>113</v>
      </c>
      <c r="D9" s="72" t="s">
        <v>15</v>
      </c>
      <c r="E9" s="72"/>
      <c r="F9" s="2" t="s">
        <v>1</v>
      </c>
      <c r="G9" s="73" t="s">
        <v>114</v>
      </c>
      <c r="H9" s="74"/>
      <c r="I9" s="74"/>
    </row>
    <row r="10" spans="1:9" ht="15.75" customHeight="1" x14ac:dyDescent="0.25">
      <c r="A10" s="71" t="s">
        <v>2</v>
      </c>
      <c r="B10" s="71"/>
      <c r="C10" s="3" t="s">
        <v>14</v>
      </c>
      <c r="D10" s="72"/>
      <c r="E10" s="72"/>
    </row>
    <row r="11" spans="1:9" ht="15.75" thickBot="1" x14ac:dyDescent="0.3">
      <c r="C11" s="75" t="s">
        <v>3</v>
      </c>
      <c r="D11" s="75"/>
      <c r="E11" s="25"/>
      <c r="F11" s="75" t="s">
        <v>4</v>
      </c>
      <c r="G11" s="75"/>
    </row>
    <row r="12" spans="1:9" s="11" customFormat="1" ht="15.75" thickBot="1" x14ac:dyDescent="0.3">
      <c r="A12" s="7" t="s">
        <v>5</v>
      </c>
      <c r="B12" s="8" t="s">
        <v>6</v>
      </c>
      <c r="C12" s="8" t="s">
        <v>7</v>
      </c>
      <c r="D12" s="8" t="s">
        <v>8</v>
      </c>
      <c r="E12" s="8" t="s">
        <v>9</v>
      </c>
      <c r="F12" s="9" t="s">
        <v>10</v>
      </c>
      <c r="G12" s="8" t="s">
        <v>11</v>
      </c>
      <c r="H12" s="9" t="s">
        <v>12</v>
      </c>
      <c r="I12" s="10" t="s">
        <v>13</v>
      </c>
    </row>
    <row r="13" spans="1:9" s="18" customFormat="1" ht="29.25" customHeight="1" x14ac:dyDescent="0.2">
      <c r="A13" s="12">
        <v>1</v>
      </c>
      <c r="B13" s="13" t="s">
        <v>101</v>
      </c>
      <c r="C13" s="14" t="s">
        <v>102</v>
      </c>
      <c r="D13" s="44" t="s">
        <v>22</v>
      </c>
      <c r="E13" s="15" t="s">
        <v>103</v>
      </c>
      <c r="F13" s="16">
        <v>43621</v>
      </c>
      <c r="G13" s="16">
        <v>43628</v>
      </c>
      <c r="H13" s="13">
        <v>912935</v>
      </c>
      <c r="I13" s="17">
        <v>2177.04</v>
      </c>
    </row>
    <row r="14" spans="1:9" s="18" customFormat="1" ht="38.25" x14ac:dyDescent="0.2">
      <c r="A14" s="12">
        <v>2</v>
      </c>
      <c r="B14" s="13" t="s">
        <v>107</v>
      </c>
      <c r="C14" s="14" t="s">
        <v>108</v>
      </c>
      <c r="D14" s="44" t="s">
        <v>69</v>
      </c>
      <c r="E14" s="15" t="s">
        <v>109</v>
      </c>
      <c r="F14" s="16">
        <v>43627</v>
      </c>
      <c r="G14" s="16">
        <v>43634</v>
      </c>
      <c r="H14" s="13">
        <v>918518</v>
      </c>
      <c r="I14" s="17">
        <v>15240.62</v>
      </c>
    </row>
    <row r="15" spans="1:9" s="46" customFormat="1" ht="25.5" x14ac:dyDescent="0.2">
      <c r="A15" s="51">
        <v>2</v>
      </c>
      <c r="B15" s="51" t="s">
        <v>104</v>
      </c>
      <c r="C15" s="52" t="s">
        <v>105</v>
      </c>
      <c r="D15" s="53" t="s">
        <v>22</v>
      </c>
      <c r="E15" s="54" t="s">
        <v>106</v>
      </c>
      <c r="F15" s="55">
        <v>43628</v>
      </c>
      <c r="G15" s="55">
        <v>43635</v>
      </c>
      <c r="H15" s="51">
        <v>914349</v>
      </c>
      <c r="I15" s="56">
        <v>2695.44</v>
      </c>
    </row>
    <row r="16" spans="1:9" s="20" customFormat="1" ht="14.25" x14ac:dyDescent="0.2">
      <c r="A16" s="12"/>
      <c r="B16" s="13"/>
      <c r="C16" s="14"/>
      <c r="D16" s="44"/>
      <c r="E16" s="15"/>
      <c r="F16" s="16"/>
      <c r="G16" s="16"/>
      <c r="H16" s="13"/>
      <c r="I16" s="17"/>
    </row>
    <row r="17" spans="1:9" s="46" customFormat="1" ht="14.25" x14ac:dyDescent="0.2">
      <c r="A17" s="51"/>
      <c r="B17" s="51"/>
      <c r="C17" s="52"/>
      <c r="D17" s="53"/>
      <c r="E17" s="54"/>
      <c r="F17" s="55"/>
      <c r="G17" s="55"/>
      <c r="H17" s="51"/>
      <c r="I17" s="56"/>
    </row>
    <row r="18" spans="1:9" s="20" customFormat="1" ht="14.25" x14ac:dyDescent="0.2">
      <c r="A18" s="51"/>
      <c r="B18" s="51"/>
      <c r="C18" s="52"/>
      <c r="D18" s="53"/>
      <c r="E18" s="54"/>
      <c r="F18" s="55"/>
      <c r="G18" s="55"/>
      <c r="H18" s="51"/>
      <c r="I18" s="56"/>
    </row>
    <row r="19" spans="1:9" s="46" customFormat="1" ht="14.25" x14ac:dyDescent="0.2">
      <c r="A19" s="51"/>
      <c r="B19" s="51"/>
      <c r="C19" s="52"/>
      <c r="D19" s="53"/>
      <c r="E19" s="54"/>
      <c r="F19" s="55"/>
      <c r="G19" s="55"/>
      <c r="H19" s="51"/>
      <c r="I19" s="56"/>
    </row>
    <row r="20" spans="1:9" s="46" customFormat="1" ht="14.25" x14ac:dyDescent="0.2">
      <c r="A20" s="58"/>
      <c r="B20" s="58"/>
      <c r="C20" s="59"/>
      <c r="D20" s="60"/>
      <c r="E20" s="61"/>
      <c r="F20" s="62"/>
      <c r="G20" s="62"/>
      <c r="H20" s="58"/>
      <c r="I20" s="63"/>
    </row>
    <row r="21" spans="1:9" s="46" customFormat="1" ht="14.25" x14ac:dyDescent="0.2">
      <c r="A21" s="58"/>
      <c r="B21" s="58"/>
      <c r="C21" s="59"/>
      <c r="D21" s="60"/>
      <c r="E21" s="61"/>
      <c r="F21" s="62"/>
      <c r="G21" s="62"/>
      <c r="H21" s="58"/>
      <c r="I21" s="63"/>
    </row>
    <row r="22" spans="1:9" s="46" customFormat="1" ht="14.25" x14ac:dyDescent="0.2">
      <c r="A22" s="58"/>
      <c r="B22" s="58"/>
      <c r="C22" s="59"/>
      <c r="D22" s="60"/>
      <c r="E22" s="61"/>
      <c r="F22" s="62"/>
      <c r="G22" s="62"/>
      <c r="H22" s="58"/>
      <c r="I22" s="63"/>
    </row>
    <row r="24" spans="1:9" ht="15.75" thickBot="1" x14ac:dyDescent="0.3">
      <c r="A24"/>
      <c r="B24"/>
      <c r="C24"/>
      <c r="D24"/>
      <c r="E24"/>
      <c r="F24"/>
      <c r="G24"/>
      <c r="H24"/>
      <c r="I24"/>
    </row>
    <row r="25" spans="1:9" ht="24" customHeight="1" thickBot="1" x14ac:dyDescent="0.3">
      <c r="A25" s="21"/>
      <c r="B25" s="66" t="s">
        <v>110</v>
      </c>
      <c r="C25" s="66"/>
      <c r="D25" s="22"/>
      <c r="E25" s="22"/>
      <c r="G25" s="69" t="s">
        <v>17</v>
      </c>
      <c r="H25" s="70"/>
      <c r="I25" s="57">
        <f>SUM(I13:I19)</f>
        <v>20113.099999999999</v>
      </c>
    </row>
    <row r="26" spans="1:9" ht="15.75" thickBot="1" x14ac:dyDescent="0.3">
      <c r="A26"/>
      <c r="B26"/>
      <c r="C26"/>
      <c r="D26"/>
      <c r="E26"/>
      <c r="F26"/>
      <c r="G26"/>
      <c r="H26"/>
      <c r="I26" s="23"/>
    </row>
    <row r="27" spans="1:9" ht="18" thickBot="1" x14ac:dyDescent="0.3">
      <c r="A27"/>
      <c r="B27" s="66">
        <f>5+7+2+9+4+3</f>
        <v>30</v>
      </c>
      <c r="C27" s="66"/>
      <c r="D27"/>
      <c r="E27"/>
      <c r="F27"/>
      <c r="G27" s="69" t="s">
        <v>19</v>
      </c>
      <c r="H27" s="70"/>
      <c r="I27" s="57">
        <f>I25+'MAYO 2019'!I28</f>
        <v>131685.59</v>
      </c>
    </row>
    <row r="28" spans="1:9" x14ac:dyDescent="0.25">
      <c r="A28"/>
      <c r="B28" s="77" t="s">
        <v>18</v>
      </c>
      <c r="C28" s="77"/>
      <c r="D28"/>
      <c r="E28"/>
      <c r="F28"/>
      <c r="G28"/>
      <c r="H28"/>
      <c r="I28"/>
    </row>
    <row r="29" spans="1:9" x14ac:dyDescent="0.25">
      <c r="A29"/>
      <c r="B29"/>
      <c r="C29"/>
      <c r="D29"/>
      <c r="E29"/>
      <c r="F29"/>
      <c r="G29"/>
      <c r="H29"/>
      <c r="I29"/>
    </row>
    <row r="30" spans="1:9" x14ac:dyDescent="0.25">
      <c r="A30"/>
      <c r="B30"/>
      <c r="C30"/>
      <c r="D30"/>
      <c r="E30"/>
      <c r="F30"/>
      <c r="G30"/>
      <c r="H30"/>
      <c r="I30"/>
    </row>
  </sheetData>
  <mergeCells count="12">
    <mergeCell ref="C4:G5"/>
    <mergeCell ref="B27:C27"/>
    <mergeCell ref="B28:C28"/>
    <mergeCell ref="G27:H27"/>
    <mergeCell ref="B25:C25"/>
    <mergeCell ref="G25:H25"/>
    <mergeCell ref="A9:B9"/>
    <mergeCell ref="D9:E10"/>
    <mergeCell ref="G9:I9"/>
    <mergeCell ref="A10:B10"/>
    <mergeCell ref="C11:D11"/>
    <mergeCell ref="F11:G11"/>
  </mergeCells>
  <pageMargins left="1" right="1" top="1" bottom="1" header="0.5" footer="0.5"/>
  <pageSetup paperSize="5" scale="76" fitToHeight="0" orientation="landscape" r:id="rId1"/>
  <headerFooter>
    <oddFooter>&amp;R&amp;P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4956B-9C88-4D72-8BB0-2C707253E98D}">
  <sheetPr>
    <tabColor theme="3" tint="0.39997558519241921"/>
    <pageSetUpPr fitToPage="1"/>
  </sheetPr>
  <dimension ref="A4:I25"/>
  <sheetViews>
    <sheetView view="pageLayout" topLeftCell="A9" zoomScale="80" zoomScaleNormal="85" zoomScaleSheetLayoutView="100" zoomScalePageLayoutView="80" workbookViewId="0">
      <selection activeCell="D23" sqref="D23"/>
    </sheetView>
  </sheetViews>
  <sheetFormatPr baseColWidth="10" defaultRowHeight="15" x14ac:dyDescent="0.25"/>
  <cols>
    <col min="1" max="1" width="5.7109375" style="6" customWidth="1"/>
    <col min="2" max="2" width="12.85546875" style="6" customWidth="1"/>
    <col min="3" max="3" width="40.7109375" style="24" customWidth="1"/>
    <col min="4" max="4" width="27.4257812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65" t="s">
        <v>79</v>
      </c>
      <c r="D4" s="65"/>
      <c r="E4" s="65"/>
      <c r="F4" s="65"/>
      <c r="G4" s="65"/>
    </row>
    <row r="5" spans="1:9" x14ac:dyDescent="0.25">
      <c r="C5" s="65"/>
      <c r="D5" s="65"/>
      <c r="E5" s="65"/>
      <c r="F5" s="65"/>
      <c r="G5" s="65"/>
    </row>
    <row r="8" spans="1:9" ht="19.5" customHeight="1" x14ac:dyDescent="0.25"/>
    <row r="9" spans="1:9" ht="21" customHeight="1" x14ac:dyDescent="0.25">
      <c r="A9" s="71" t="s">
        <v>0</v>
      </c>
      <c r="B9" s="71"/>
      <c r="C9" s="1" t="s">
        <v>128</v>
      </c>
      <c r="D9" s="72" t="s">
        <v>15</v>
      </c>
      <c r="E9" s="72"/>
      <c r="F9" s="2" t="s">
        <v>1</v>
      </c>
      <c r="G9" s="73" t="s">
        <v>129</v>
      </c>
      <c r="H9" s="74"/>
      <c r="I9" s="74"/>
    </row>
    <row r="10" spans="1:9" ht="15.75" customHeight="1" x14ac:dyDescent="0.25">
      <c r="A10" s="71" t="s">
        <v>2</v>
      </c>
      <c r="B10" s="71"/>
      <c r="C10" s="3" t="s">
        <v>14</v>
      </c>
      <c r="D10" s="72"/>
      <c r="E10" s="72"/>
    </row>
    <row r="11" spans="1:9" ht="15.75" thickBot="1" x14ac:dyDescent="0.3">
      <c r="C11" s="75" t="s">
        <v>3</v>
      </c>
      <c r="D11" s="75"/>
      <c r="E11" s="50"/>
      <c r="F11" s="75" t="s">
        <v>4</v>
      </c>
      <c r="G11" s="75"/>
    </row>
    <row r="12" spans="1:9" s="11" customFormat="1" ht="15.75" thickBot="1" x14ac:dyDescent="0.3">
      <c r="A12" s="7" t="s">
        <v>5</v>
      </c>
      <c r="B12" s="8" t="s">
        <v>6</v>
      </c>
      <c r="C12" s="8" t="s">
        <v>7</v>
      </c>
      <c r="D12" s="8" t="s">
        <v>8</v>
      </c>
      <c r="E12" s="8" t="s">
        <v>9</v>
      </c>
      <c r="F12" s="9" t="s">
        <v>10</v>
      </c>
      <c r="G12" s="8" t="s">
        <v>11</v>
      </c>
      <c r="H12" s="9" t="s">
        <v>12</v>
      </c>
      <c r="I12" s="10" t="s">
        <v>13</v>
      </c>
    </row>
    <row r="13" spans="1:9" s="18" customFormat="1" ht="29.25" customHeight="1" x14ac:dyDescent="0.2">
      <c r="A13" s="12">
        <v>1</v>
      </c>
      <c r="B13" s="78"/>
      <c r="C13" s="79" t="s">
        <v>115</v>
      </c>
      <c r="D13" s="78" t="s">
        <v>22</v>
      </c>
      <c r="E13" s="79" t="s">
        <v>126</v>
      </c>
      <c r="F13" s="80">
        <v>43651</v>
      </c>
      <c r="G13" s="81">
        <v>43665</v>
      </c>
      <c r="H13" s="82"/>
      <c r="I13" s="17"/>
    </row>
    <row r="14" spans="1:9" s="18" customFormat="1" ht="33" customHeight="1" x14ac:dyDescent="0.2">
      <c r="A14" s="12">
        <v>2</v>
      </c>
      <c r="B14" s="12" t="s">
        <v>116</v>
      </c>
      <c r="C14" s="83" t="s">
        <v>117</v>
      </c>
      <c r="D14" s="84" t="s">
        <v>22</v>
      </c>
      <c r="E14" s="85" t="s">
        <v>118</v>
      </c>
      <c r="F14" s="86">
        <v>43661</v>
      </c>
      <c r="G14" s="86">
        <v>43675</v>
      </c>
      <c r="H14" s="12">
        <v>923338</v>
      </c>
      <c r="I14" s="17">
        <v>2695.44</v>
      </c>
    </row>
    <row r="15" spans="1:9" s="46" customFormat="1" ht="27.75" customHeight="1" x14ac:dyDescent="0.2">
      <c r="A15" s="51">
        <v>3</v>
      </c>
      <c r="B15" s="12" t="s">
        <v>123</v>
      </c>
      <c r="C15" s="83" t="s">
        <v>119</v>
      </c>
      <c r="D15" s="84" t="s">
        <v>22</v>
      </c>
      <c r="E15" s="85" t="s">
        <v>120</v>
      </c>
      <c r="F15" s="86">
        <v>43661</v>
      </c>
      <c r="G15" s="86">
        <v>43675</v>
      </c>
      <c r="H15" s="12">
        <v>924300</v>
      </c>
      <c r="I15" s="17">
        <v>1367.75</v>
      </c>
    </row>
    <row r="16" spans="1:9" s="20" customFormat="1" ht="29.25" customHeight="1" x14ac:dyDescent="0.2">
      <c r="A16" s="12">
        <v>4</v>
      </c>
      <c r="B16" s="12" t="s">
        <v>124</v>
      </c>
      <c r="C16" s="83" t="s">
        <v>119</v>
      </c>
      <c r="D16" s="84" t="s">
        <v>22</v>
      </c>
      <c r="E16" s="85" t="s">
        <v>121</v>
      </c>
      <c r="F16" s="86">
        <v>43661</v>
      </c>
      <c r="G16" s="86">
        <v>43674</v>
      </c>
      <c r="H16" s="12">
        <v>924300</v>
      </c>
      <c r="I16" s="17">
        <v>1367.75</v>
      </c>
    </row>
    <row r="17" spans="1:9" s="46" customFormat="1" ht="24.75" customHeight="1" x14ac:dyDescent="0.2">
      <c r="A17" s="51">
        <v>5</v>
      </c>
      <c r="B17" s="12" t="s">
        <v>125</v>
      </c>
      <c r="C17" s="83" t="s">
        <v>122</v>
      </c>
      <c r="D17" s="84" t="s">
        <v>22</v>
      </c>
      <c r="E17" s="85" t="s">
        <v>127</v>
      </c>
      <c r="F17" s="86">
        <v>43662</v>
      </c>
      <c r="G17" s="86">
        <v>43675</v>
      </c>
      <c r="H17" s="12">
        <v>926045</v>
      </c>
      <c r="I17" s="17">
        <v>2968.77</v>
      </c>
    </row>
    <row r="18" spans="1:9" s="46" customFormat="1" ht="14.25" x14ac:dyDescent="0.2">
      <c r="A18" s="58"/>
      <c r="B18" s="58"/>
      <c r="C18" s="59"/>
      <c r="D18" s="60"/>
      <c r="E18" s="61"/>
      <c r="F18" s="62"/>
      <c r="G18" s="62"/>
      <c r="H18" s="58"/>
      <c r="I18" s="63"/>
    </row>
    <row r="19" spans="1:9" ht="15.75" thickBot="1" x14ac:dyDescent="0.3">
      <c r="A19"/>
      <c r="B19"/>
      <c r="C19"/>
      <c r="D19"/>
      <c r="E19"/>
      <c r="F19"/>
      <c r="G19"/>
      <c r="H19"/>
      <c r="I19"/>
    </row>
    <row r="20" spans="1:9" ht="24" customHeight="1" thickBot="1" x14ac:dyDescent="0.3">
      <c r="A20" s="21"/>
      <c r="B20" s="66" t="s">
        <v>21</v>
      </c>
      <c r="C20" s="66"/>
      <c r="D20" s="22"/>
      <c r="E20" s="22"/>
      <c r="G20" s="69" t="s">
        <v>17</v>
      </c>
      <c r="H20" s="70"/>
      <c r="I20" s="57">
        <f>SUM(I14:I19)</f>
        <v>8399.7100000000009</v>
      </c>
    </row>
    <row r="21" spans="1:9" ht="15.75" thickBot="1" x14ac:dyDescent="0.3">
      <c r="A21"/>
      <c r="B21"/>
      <c r="C21"/>
      <c r="D21"/>
      <c r="E21"/>
      <c r="F21"/>
      <c r="G21"/>
      <c r="H21"/>
      <c r="I21" s="23"/>
    </row>
    <row r="22" spans="1:9" ht="18" thickBot="1" x14ac:dyDescent="0.3">
      <c r="A22"/>
      <c r="B22" s="66">
        <f>5+7+2+9+4+3+5</f>
        <v>35</v>
      </c>
      <c r="C22" s="66"/>
      <c r="D22"/>
      <c r="E22"/>
      <c r="F22"/>
      <c r="G22" s="69" t="s">
        <v>19</v>
      </c>
      <c r="H22" s="70"/>
      <c r="I22" s="57">
        <f>I20+'JUNIO 2019'!I27</f>
        <v>140085.29999999999</v>
      </c>
    </row>
    <row r="23" spans="1:9" x14ac:dyDescent="0.25">
      <c r="A23"/>
      <c r="B23" s="77" t="s">
        <v>18</v>
      </c>
      <c r="C23" s="77"/>
      <c r="D23"/>
      <c r="E23"/>
      <c r="F23"/>
      <c r="G23"/>
      <c r="H23"/>
      <c r="I23"/>
    </row>
    <row r="24" spans="1:9" x14ac:dyDescent="0.25">
      <c r="A24"/>
      <c r="B24"/>
      <c r="C24"/>
      <c r="D24"/>
      <c r="E24"/>
      <c r="F24"/>
      <c r="G24"/>
      <c r="H24"/>
      <c r="I24"/>
    </row>
    <row r="25" spans="1:9" x14ac:dyDescent="0.25">
      <c r="A25"/>
      <c r="B25"/>
      <c r="C25"/>
      <c r="D25"/>
      <c r="E25"/>
      <c r="F25"/>
      <c r="G25"/>
      <c r="H25"/>
      <c r="I25"/>
    </row>
  </sheetData>
  <mergeCells count="12">
    <mergeCell ref="B20:C20"/>
    <mergeCell ref="G20:H20"/>
    <mergeCell ref="B22:C22"/>
    <mergeCell ref="G22:H22"/>
    <mergeCell ref="B23:C23"/>
    <mergeCell ref="C4:G5"/>
    <mergeCell ref="A9:B9"/>
    <mergeCell ref="D9:E10"/>
    <mergeCell ref="G9:I9"/>
    <mergeCell ref="A10:B10"/>
    <mergeCell ref="C11:D11"/>
    <mergeCell ref="F11:G11"/>
  </mergeCells>
  <pageMargins left="1" right="1" top="1" bottom="1" header="0.5" footer="0.5"/>
  <pageSetup paperSize="5" scale="76" fitToHeight="0" orientation="landscape" r:id="rId1"/>
  <headerFooter>
    <oddFooter>&amp;R&amp;P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79AF4-7049-4397-AD7D-40BF8C7A6DE7}">
  <sheetPr>
    <tabColor theme="3" tint="0.39997558519241921"/>
    <pageSetUpPr fitToPage="1"/>
  </sheetPr>
  <dimension ref="A4:I25"/>
  <sheetViews>
    <sheetView view="pageLayout" topLeftCell="B9" zoomScale="80" zoomScaleNormal="85" zoomScaleSheetLayoutView="100" zoomScalePageLayoutView="80" workbookViewId="0">
      <selection activeCell="D22" sqref="D22"/>
    </sheetView>
  </sheetViews>
  <sheetFormatPr baseColWidth="10" defaultRowHeight="15" x14ac:dyDescent="0.25"/>
  <cols>
    <col min="1" max="1" width="5.7109375" style="6" customWidth="1"/>
    <col min="2" max="2" width="12.85546875" style="6" customWidth="1"/>
    <col min="3" max="3" width="40.7109375" style="24" customWidth="1"/>
    <col min="4" max="4" width="27.4257812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65" t="s">
        <v>79</v>
      </c>
      <c r="D4" s="65"/>
      <c r="E4" s="65"/>
      <c r="F4" s="65"/>
      <c r="G4" s="65"/>
    </row>
    <row r="5" spans="1:9" x14ac:dyDescent="0.25">
      <c r="C5" s="65"/>
      <c r="D5" s="65"/>
      <c r="E5" s="65"/>
      <c r="F5" s="65"/>
      <c r="G5" s="65"/>
    </row>
    <row r="8" spans="1:9" ht="19.5" customHeight="1" x14ac:dyDescent="0.25"/>
    <row r="9" spans="1:9" ht="21" customHeight="1" x14ac:dyDescent="0.25">
      <c r="A9" s="71" t="s">
        <v>0</v>
      </c>
      <c r="B9" s="71"/>
      <c r="C9" s="1" t="s">
        <v>150</v>
      </c>
      <c r="D9" s="72" t="s">
        <v>15</v>
      </c>
      <c r="E9" s="72"/>
      <c r="F9" s="2" t="s">
        <v>1</v>
      </c>
      <c r="G9" s="73" t="s">
        <v>151</v>
      </c>
      <c r="H9" s="74"/>
      <c r="I9" s="74"/>
    </row>
    <row r="10" spans="1:9" ht="15.75" customHeight="1" x14ac:dyDescent="0.25">
      <c r="A10" s="71" t="s">
        <v>2</v>
      </c>
      <c r="B10" s="71"/>
      <c r="C10" s="3" t="s">
        <v>142</v>
      </c>
      <c r="D10" s="72"/>
      <c r="E10" s="72"/>
    </row>
    <row r="11" spans="1:9" ht="15.75" thickBot="1" x14ac:dyDescent="0.3">
      <c r="C11" s="75" t="s">
        <v>3</v>
      </c>
      <c r="D11" s="75"/>
      <c r="E11" s="50"/>
      <c r="F11" s="75" t="s">
        <v>4</v>
      </c>
      <c r="G11" s="75"/>
    </row>
    <row r="12" spans="1:9" s="11" customFormat="1" ht="15.75" thickBot="1" x14ac:dyDescent="0.3">
      <c r="A12" s="7" t="s">
        <v>5</v>
      </c>
      <c r="B12" s="8" t="s">
        <v>6</v>
      </c>
      <c r="C12" s="8" t="s">
        <v>7</v>
      </c>
      <c r="D12" s="8" t="s">
        <v>8</v>
      </c>
      <c r="E12" s="8" t="s">
        <v>9</v>
      </c>
      <c r="F12" s="9" t="s">
        <v>10</v>
      </c>
      <c r="G12" s="8" t="s">
        <v>11</v>
      </c>
      <c r="H12" s="9" t="s">
        <v>12</v>
      </c>
      <c r="I12" s="10" t="s">
        <v>13</v>
      </c>
    </row>
    <row r="13" spans="1:9" s="18" customFormat="1" ht="29.25" customHeight="1" x14ac:dyDescent="0.2">
      <c r="A13" s="12">
        <v>1</v>
      </c>
      <c r="B13" s="78"/>
      <c r="C13" s="79" t="s">
        <v>122</v>
      </c>
      <c r="D13" s="44" t="s">
        <v>16</v>
      </c>
      <c r="E13" s="79" t="s">
        <v>137</v>
      </c>
      <c r="F13" s="80">
        <v>43684</v>
      </c>
      <c r="G13" s="81">
        <v>43698</v>
      </c>
      <c r="H13" s="82"/>
      <c r="I13" s="17"/>
    </row>
    <row r="14" spans="1:9" s="18" customFormat="1" ht="33" customHeight="1" x14ac:dyDescent="0.2">
      <c r="A14" s="12">
        <v>2</v>
      </c>
      <c r="B14" s="12" t="s">
        <v>130</v>
      </c>
      <c r="C14" s="83" t="s">
        <v>131</v>
      </c>
      <c r="D14" s="44" t="s">
        <v>16</v>
      </c>
      <c r="E14" s="85" t="s">
        <v>138</v>
      </c>
      <c r="F14" s="86">
        <v>43693</v>
      </c>
      <c r="G14" s="86">
        <v>43704</v>
      </c>
      <c r="H14" s="12"/>
      <c r="I14" s="17"/>
    </row>
    <row r="15" spans="1:9" s="46" customFormat="1" ht="27.75" customHeight="1" x14ac:dyDescent="0.2">
      <c r="A15" s="51">
        <v>3</v>
      </c>
      <c r="B15" s="12" t="s">
        <v>132</v>
      </c>
      <c r="C15" s="83" t="s">
        <v>133</v>
      </c>
      <c r="D15" s="44" t="s">
        <v>16</v>
      </c>
      <c r="E15" s="85" t="s">
        <v>139</v>
      </c>
      <c r="F15" s="86">
        <v>43696</v>
      </c>
      <c r="G15" s="86">
        <v>43707</v>
      </c>
      <c r="H15" s="12"/>
      <c r="I15" s="17"/>
    </row>
    <row r="16" spans="1:9" s="20" customFormat="1" ht="29.25" customHeight="1" x14ac:dyDescent="0.2">
      <c r="A16" s="12">
        <v>4</v>
      </c>
      <c r="B16" s="12"/>
      <c r="C16" s="83" t="s">
        <v>134</v>
      </c>
      <c r="D16" s="44" t="s">
        <v>16</v>
      </c>
      <c r="E16" s="85" t="s">
        <v>140</v>
      </c>
      <c r="F16" s="87">
        <v>43707</v>
      </c>
      <c r="G16" s="86">
        <v>43718</v>
      </c>
      <c r="H16" s="12"/>
      <c r="I16" s="17"/>
    </row>
    <row r="17" spans="1:9" s="46" customFormat="1" ht="24.75" customHeight="1" x14ac:dyDescent="0.2">
      <c r="A17" s="51">
        <v>5</v>
      </c>
      <c r="B17" s="12" t="s">
        <v>135</v>
      </c>
      <c r="C17" s="83" t="s">
        <v>136</v>
      </c>
      <c r="D17" s="44" t="s">
        <v>16</v>
      </c>
      <c r="E17" s="85" t="s">
        <v>141</v>
      </c>
      <c r="F17" s="86">
        <v>43707</v>
      </c>
      <c r="G17" s="86">
        <v>43718</v>
      </c>
      <c r="H17" s="12"/>
      <c r="I17" s="17"/>
    </row>
    <row r="18" spans="1:9" s="46" customFormat="1" ht="14.25" x14ac:dyDescent="0.2">
      <c r="A18" s="58"/>
      <c r="B18" s="58"/>
      <c r="C18" s="59"/>
      <c r="D18" s="60"/>
      <c r="E18" s="61"/>
      <c r="F18" s="62"/>
      <c r="G18" s="62"/>
      <c r="H18" s="58"/>
      <c r="I18" s="63"/>
    </row>
    <row r="19" spans="1:9" ht="15.75" thickBot="1" x14ac:dyDescent="0.3">
      <c r="A19"/>
      <c r="B19"/>
      <c r="C19"/>
      <c r="D19"/>
      <c r="E19"/>
      <c r="F19"/>
      <c r="G19"/>
      <c r="H19"/>
      <c r="I19"/>
    </row>
    <row r="20" spans="1:9" ht="24" customHeight="1" thickBot="1" x14ac:dyDescent="0.3">
      <c r="A20" s="21"/>
      <c r="B20" s="66" t="s">
        <v>21</v>
      </c>
      <c r="C20" s="66"/>
      <c r="D20" s="22"/>
      <c r="E20" s="22"/>
      <c r="G20" s="69" t="s">
        <v>17</v>
      </c>
      <c r="H20" s="70"/>
      <c r="I20" s="57">
        <f>SUM(I14:I19)</f>
        <v>0</v>
      </c>
    </row>
    <row r="21" spans="1:9" ht="15.75" thickBot="1" x14ac:dyDescent="0.3">
      <c r="A21"/>
      <c r="B21"/>
      <c r="C21"/>
      <c r="D21"/>
      <c r="E21"/>
      <c r="F21"/>
      <c r="G21"/>
      <c r="H21"/>
      <c r="I21" s="23"/>
    </row>
    <row r="22" spans="1:9" ht="18" thickBot="1" x14ac:dyDescent="0.3">
      <c r="A22"/>
      <c r="B22" s="66">
        <f>5+7+2+9+4+3+5+5</f>
        <v>40</v>
      </c>
      <c r="C22" s="66"/>
      <c r="D22"/>
      <c r="E22"/>
      <c r="F22"/>
      <c r="G22" s="69" t="s">
        <v>19</v>
      </c>
      <c r="H22" s="70"/>
      <c r="I22" s="57">
        <f>I20+'JULIO 2019'!I22</f>
        <v>140085.29999999999</v>
      </c>
    </row>
    <row r="23" spans="1:9" x14ac:dyDescent="0.25">
      <c r="A23"/>
      <c r="B23" s="77" t="s">
        <v>18</v>
      </c>
      <c r="C23" s="77"/>
      <c r="D23"/>
      <c r="E23"/>
      <c r="F23"/>
      <c r="G23"/>
      <c r="H23"/>
      <c r="I23"/>
    </row>
    <row r="24" spans="1:9" x14ac:dyDescent="0.25">
      <c r="A24"/>
      <c r="B24"/>
      <c r="C24"/>
      <c r="D24"/>
      <c r="E24"/>
      <c r="F24"/>
      <c r="G24"/>
      <c r="H24"/>
      <c r="I24"/>
    </row>
    <row r="25" spans="1:9" x14ac:dyDescent="0.25">
      <c r="A25"/>
      <c r="B25"/>
      <c r="C25"/>
      <c r="D25"/>
      <c r="E25"/>
      <c r="F25"/>
      <c r="G25"/>
      <c r="H25"/>
      <c r="I25"/>
    </row>
  </sheetData>
  <mergeCells count="12">
    <mergeCell ref="B20:C20"/>
    <mergeCell ref="G20:H20"/>
    <mergeCell ref="B22:C22"/>
    <mergeCell ref="G22:H22"/>
    <mergeCell ref="B23:C23"/>
    <mergeCell ref="C4:G5"/>
    <mergeCell ref="A9:B9"/>
    <mergeCell ref="D9:E10"/>
    <mergeCell ref="G9:I9"/>
    <mergeCell ref="A10:B10"/>
    <mergeCell ref="C11:D11"/>
    <mergeCell ref="F11:G11"/>
  </mergeCells>
  <pageMargins left="1" right="1" top="1" bottom="1" header="0.5" footer="0.5"/>
  <pageSetup paperSize="5" scale="76" fitToHeight="0" orientation="landscape" r:id="rId1"/>
  <headerFooter>
    <oddFooter>&amp;R&amp;P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B5A04-DC84-4ADC-9B66-2A79353A1DA0}">
  <sheetPr>
    <tabColor theme="3" tint="0.39997558519241921"/>
    <pageSetUpPr fitToPage="1"/>
  </sheetPr>
  <dimension ref="A4:I25"/>
  <sheetViews>
    <sheetView view="pageLayout" topLeftCell="B7" zoomScale="80" zoomScaleNormal="85" zoomScaleSheetLayoutView="100" zoomScalePageLayoutView="80" workbookViewId="0">
      <selection activeCell="D22" sqref="D22"/>
    </sheetView>
  </sheetViews>
  <sheetFormatPr baseColWidth="10" defaultRowHeight="15" x14ac:dyDescent="0.25"/>
  <cols>
    <col min="1" max="1" width="5.7109375" style="6" customWidth="1"/>
    <col min="2" max="2" width="12.85546875" style="6" customWidth="1"/>
    <col min="3" max="3" width="40.7109375" style="24" customWidth="1"/>
    <col min="4" max="4" width="27.4257812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65" t="s">
        <v>79</v>
      </c>
      <c r="D4" s="65"/>
      <c r="E4" s="65"/>
      <c r="F4" s="65"/>
      <c r="G4" s="65"/>
    </row>
    <row r="5" spans="1:9" x14ac:dyDescent="0.25">
      <c r="C5" s="65"/>
      <c r="D5" s="65"/>
      <c r="E5" s="65"/>
      <c r="F5" s="65"/>
      <c r="G5" s="65"/>
    </row>
    <row r="8" spans="1:9" ht="19.5" customHeight="1" x14ac:dyDescent="0.25"/>
    <row r="9" spans="1:9" ht="21" customHeight="1" x14ac:dyDescent="0.25">
      <c r="A9" s="71" t="s">
        <v>0</v>
      </c>
      <c r="B9" s="71"/>
      <c r="C9" s="1" t="s">
        <v>149</v>
      </c>
      <c r="D9" s="72" t="s">
        <v>15</v>
      </c>
      <c r="E9" s="72"/>
      <c r="F9" s="2" t="s">
        <v>1</v>
      </c>
      <c r="G9" s="73" t="s">
        <v>148</v>
      </c>
      <c r="H9" s="74"/>
      <c r="I9" s="74"/>
    </row>
    <row r="10" spans="1:9" ht="15.75" customHeight="1" x14ac:dyDescent="0.25">
      <c r="A10" s="71" t="s">
        <v>2</v>
      </c>
      <c r="B10" s="71"/>
      <c r="C10" s="3" t="s">
        <v>142</v>
      </c>
      <c r="D10" s="72"/>
      <c r="E10" s="72"/>
    </row>
    <row r="11" spans="1:9" ht="15.75" thickBot="1" x14ac:dyDescent="0.3">
      <c r="C11" s="75" t="s">
        <v>3</v>
      </c>
      <c r="D11" s="75"/>
      <c r="E11" s="50"/>
      <c r="F11" s="75" t="s">
        <v>4</v>
      </c>
      <c r="G11" s="75"/>
    </row>
    <row r="12" spans="1:9" s="11" customFormat="1" ht="15.75" thickBot="1" x14ac:dyDescent="0.3">
      <c r="A12" s="7" t="s">
        <v>5</v>
      </c>
      <c r="B12" s="8" t="s">
        <v>6</v>
      </c>
      <c r="C12" s="8" t="s">
        <v>7</v>
      </c>
      <c r="D12" s="8" t="s">
        <v>8</v>
      </c>
      <c r="E12" s="8" t="s">
        <v>9</v>
      </c>
      <c r="F12" s="9" t="s">
        <v>10</v>
      </c>
      <c r="G12" s="8" t="s">
        <v>11</v>
      </c>
      <c r="H12" s="9" t="s">
        <v>12</v>
      </c>
      <c r="I12" s="10" t="s">
        <v>13</v>
      </c>
    </row>
    <row r="13" spans="1:9" s="18" customFormat="1" ht="29.25" customHeight="1" x14ac:dyDescent="0.2">
      <c r="A13" s="12">
        <v>1</v>
      </c>
      <c r="B13" s="78" t="s">
        <v>143</v>
      </c>
      <c r="C13" s="79" t="s">
        <v>144</v>
      </c>
      <c r="D13" s="44" t="s">
        <v>16</v>
      </c>
      <c r="E13" s="79" t="s">
        <v>145</v>
      </c>
      <c r="F13" s="80">
        <v>43719</v>
      </c>
      <c r="G13" s="81"/>
      <c r="H13" s="82"/>
      <c r="I13" s="17"/>
    </row>
    <row r="14" spans="1:9" s="18" customFormat="1" ht="33" customHeight="1" x14ac:dyDescent="0.2">
      <c r="A14" s="12">
        <v>2</v>
      </c>
      <c r="B14" s="12"/>
      <c r="C14" s="83" t="s">
        <v>146</v>
      </c>
      <c r="D14" s="44" t="s">
        <v>16</v>
      </c>
      <c r="E14" s="85" t="s">
        <v>147</v>
      </c>
      <c r="F14" s="86">
        <v>43748</v>
      </c>
      <c r="G14" s="86">
        <v>43760</v>
      </c>
      <c r="H14" s="12"/>
      <c r="I14" s="17"/>
    </row>
    <row r="15" spans="1:9" s="46" customFormat="1" ht="27.75" customHeight="1" x14ac:dyDescent="0.2">
      <c r="A15" s="51">
        <v>3</v>
      </c>
      <c r="B15" s="12"/>
      <c r="C15" s="83"/>
      <c r="D15" s="44"/>
      <c r="E15" s="85"/>
      <c r="F15" s="86"/>
      <c r="G15" s="86"/>
      <c r="H15" s="12"/>
      <c r="I15" s="17"/>
    </row>
    <row r="16" spans="1:9" s="20" customFormat="1" ht="29.25" customHeight="1" x14ac:dyDescent="0.2">
      <c r="A16" s="12">
        <v>4</v>
      </c>
      <c r="B16" s="12"/>
      <c r="C16" s="83"/>
      <c r="D16" s="44"/>
      <c r="E16" s="85"/>
      <c r="F16" s="87"/>
      <c r="G16" s="86"/>
      <c r="H16" s="12"/>
      <c r="I16" s="17"/>
    </row>
    <row r="17" spans="1:9" s="46" customFormat="1" ht="24.75" customHeight="1" x14ac:dyDescent="0.2">
      <c r="A17" s="51">
        <v>5</v>
      </c>
      <c r="B17" s="12"/>
      <c r="C17" s="83"/>
      <c r="D17" s="44"/>
      <c r="E17" s="85"/>
      <c r="F17" s="86"/>
      <c r="G17" s="86"/>
      <c r="H17" s="12"/>
      <c r="I17" s="17"/>
    </row>
    <row r="18" spans="1:9" s="46" customFormat="1" ht="14.25" x14ac:dyDescent="0.2">
      <c r="A18" s="58"/>
      <c r="B18" s="58"/>
      <c r="C18" s="59"/>
      <c r="D18" s="60"/>
      <c r="E18" s="61"/>
      <c r="F18" s="62"/>
      <c r="G18" s="62"/>
      <c r="H18" s="58"/>
      <c r="I18" s="63"/>
    </row>
    <row r="19" spans="1:9" ht="15.75" thickBot="1" x14ac:dyDescent="0.3">
      <c r="A19"/>
      <c r="B19"/>
      <c r="C19"/>
      <c r="D19"/>
      <c r="E19"/>
      <c r="F19"/>
      <c r="G19"/>
      <c r="H19"/>
      <c r="I19"/>
    </row>
    <row r="20" spans="1:9" ht="24" customHeight="1" thickBot="1" x14ac:dyDescent="0.3">
      <c r="A20" s="21"/>
      <c r="B20" s="66" t="s">
        <v>20</v>
      </c>
      <c r="C20" s="66"/>
      <c r="D20" s="22"/>
      <c r="E20" s="22"/>
      <c r="G20" s="69" t="s">
        <v>17</v>
      </c>
      <c r="H20" s="70"/>
      <c r="I20" s="57">
        <f>SUM(I14:I19)</f>
        <v>0</v>
      </c>
    </row>
    <row r="21" spans="1:9" ht="15.75" thickBot="1" x14ac:dyDescent="0.3">
      <c r="A21"/>
      <c r="B21"/>
      <c r="C21"/>
      <c r="D21"/>
      <c r="E21"/>
      <c r="F21"/>
      <c r="G21"/>
      <c r="H21"/>
      <c r="I21" s="23"/>
    </row>
    <row r="22" spans="1:9" ht="18" thickBot="1" x14ac:dyDescent="0.3">
      <c r="A22"/>
      <c r="B22" s="66">
        <f>5+7+2+9+4+3+5+5+2</f>
        <v>42</v>
      </c>
      <c r="C22" s="66"/>
      <c r="D22"/>
      <c r="E22"/>
      <c r="F22"/>
      <c r="G22" s="69" t="s">
        <v>19</v>
      </c>
      <c r="H22" s="70"/>
      <c r="I22" s="57">
        <f>I20+'JULIO 2019'!I22</f>
        <v>140085.29999999999</v>
      </c>
    </row>
    <row r="23" spans="1:9" x14ac:dyDescent="0.25">
      <c r="A23"/>
      <c r="B23" s="77" t="s">
        <v>18</v>
      </c>
      <c r="C23" s="77"/>
      <c r="D23"/>
      <c r="E23"/>
      <c r="F23"/>
      <c r="G23"/>
      <c r="H23"/>
      <c r="I23"/>
    </row>
    <row r="24" spans="1:9" x14ac:dyDescent="0.25">
      <c r="A24"/>
      <c r="B24"/>
      <c r="C24"/>
      <c r="D24"/>
      <c r="E24"/>
      <c r="F24"/>
      <c r="G24"/>
      <c r="H24"/>
      <c r="I24"/>
    </row>
    <row r="25" spans="1:9" x14ac:dyDescent="0.25">
      <c r="A25"/>
      <c r="B25"/>
      <c r="C25"/>
      <c r="D25"/>
      <c r="E25"/>
      <c r="F25"/>
      <c r="G25"/>
      <c r="H25"/>
      <c r="I25"/>
    </row>
  </sheetData>
  <mergeCells count="12">
    <mergeCell ref="B20:C20"/>
    <mergeCell ref="G20:H20"/>
    <mergeCell ref="B22:C22"/>
    <mergeCell ref="G22:H22"/>
    <mergeCell ref="B23:C23"/>
    <mergeCell ref="C4:G5"/>
    <mergeCell ref="A9:B9"/>
    <mergeCell ref="D9:E10"/>
    <mergeCell ref="G9:I9"/>
    <mergeCell ref="A10:B10"/>
    <mergeCell ref="C11:D11"/>
    <mergeCell ref="F11:G11"/>
  </mergeCells>
  <pageMargins left="1" right="1" top="1" bottom="1" header="0.5" footer="0.5"/>
  <pageSetup paperSize="5" scale="76" fitToHeight="0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2019</vt:lpstr>
      <vt:lpstr>FEBRERO 2019</vt:lpstr>
      <vt:lpstr>MARZO 2019</vt:lpstr>
      <vt:lpstr>ABRIL 2019 </vt:lpstr>
      <vt:lpstr>MAYO 2019</vt:lpstr>
      <vt:lpstr>JUNIO 2019</vt:lpstr>
      <vt:lpstr>JULIO 2019</vt:lpstr>
      <vt:lpstr>AGOSTO 2019 </vt:lpstr>
      <vt:lpstr>SEPTIEMBRE 2019</vt:lpstr>
      <vt:lpstr>OCTUBRE 2019 </vt:lpstr>
      <vt:lpstr>NOVIEMBRE 2019  </vt:lpstr>
      <vt:lpstr>DICIEMBRE 2019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 Obras1</dc:creator>
  <cp:lastModifiedBy>ARQ. LUIS JUAN</cp:lastModifiedBy>
  <cp:lastPrinted>2019-05-13T17:18:50Z</cp:lastPrinted>
  <dcterms:created xsi:type="dcterms:W3CDTF">2017-02-01T20:14:03Z</dcterms:created>
  <dcterms:modified xsi:type="dcterms:W3CDTF">2020-04-14T18:49:59Z</dcterms:modified>
</cp:coreProperties>
</file>